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fn.SINGLE" hidden="1">#NAME?</definedName>
    <definedName name="_xlnm.Print_Area" localSheetId="6">'DC21'!$A$1:$K$69</definedName>
    <definedName name="_xlnm.Print_Area" localSheetId="14">'DC22'!$A$1:$K$69</definedName>
    <definedName name="_xlnm.Print_Area" localSheetId="18">'DC23'!$A$1:$K$69</definedName>
    <definedName name="_xlnm.Print_Area" localSheetId="23">'DC24'!$A$1:$K$69</definedName>
    <definedName name="_xlnm.Print_Area" localSheetId="27">'DC25'!$A$1:$K$69</definedName>
    <definedName name="_xlnm.Print_Area" localSheetId="33">'DC26'!$A$1:$K$69</definedName>
    <definedName name="_xlnm.Print_Area" localSheetId="38">'DC27'!$A$1:$K$69</definedName>
    <definedName name="_xlnm.Print_Area" localSheetId="44">'DC28'!$A$1:$K$69</definedName>
    <definedName name="_xlnm.Print_Area" localSheetId="49">'DC29'!$A$1:$K$69</definedName>
    <definedName name="_xlnm.Print_Area" localSheetId="54">'DC43'!$A$1:$K$69</definedName>
    <definedName name="_xlnm.Print_Area" localSheetId="1">'ETH'!$A$1:$K$69</definedName>
    <definedName name="_xlnm.Print_Area" localSheetId="2">'KZN212'!$A$1:$K$69</definedName>
    <definedName name="_xlnm.Print_Area" localSheetId="3">'KZN213'!$A$1:$K$69</definedName>
    <definedName name="_xlnm.Print_Area" localSheetId="4">'KZN214'!$A$1:$K$69</definedName>
    <definedName name="_xlnm.Print_Area" localSheetId="5">'KZN216'!$A$1:$K$69</definedName>
    <definedName name="_xlnm.Print_Area" localSheetId="7">'KZN221'!$A$1:$K$69</definedName>
    <definedName name="_xlnm.Print_Area" localSheetId="8">'KZN222'!$A$1:$K$69</definedName>
    <definedName name="_xlnm.Print_Area" localSheetId="9">'KZN223'!$A$1:$K$69</definedName>
    <definedName name="_xlnm.Print_Area" localSheetId="10">'KZN224'!$A$1:$K$69</definedName>
    <definedName name="_xlnm.Print_Area" localSheetId="11">'KZN225'!$A$1:$K$69</definedName>
    <definedName name="_xlnm.Print_Area" localSheetId="12">'KZN226'!$A$1:$K$69</definedName>
    <definedName name="_xlnm.Print_Area" localSheetId="13">'KZN227'!$A$1:$K$69</definedName>
    <definedName name="_xlnm.Print_Area" localSheetId="15">'KZN235'!$A$1:$K$69</definedName>
    <definedName name="_xlnm.Print_Area" localSheetId="16">'KZN237'!$A$1:$K$69</definedName>
    <definedName name="_xlnm.Print_Area" localSheetId="17">'KZN238'!$A$1:$K$69</definedName>
    <definedName name="_xlnm.Print_Area" localSheetId="19">'KZN241'!$A$1:$K$69</definedName>
    <definedName name="_xlnm.Print_Area" localSheetId="20">'KZN242'!$A$1:$K$69</definedName>
    <definedName name="_xlnm.Print_Area" localSheetId="21">'KZN244'!$A$1:$K$69</definedName>
    <definedName name="_xlnm.Print_Area" localSheetId="22">'KZN245'!$A$1:$K$69</definedName>
    <definedName name="_xlnm.Print_Area" localSheetId="24">'KZN252'!$A$1:$K$69</definedName>
    <definedName name="_xlnm.Print_Area" localSheetId="25">'KZN253'!$A$1:$K$69</definedName>
    <definedName name="_xlnm.Print_Area" localSheetId="26">'KZN254'!$A$1:$K$69</definedName>
    <definedName name="_xlnm.Print_Area" localSheetId="28">'KZN261'!$A$1:$K$69</definedName>
    <definedName name="_xlnm.Print_Area" localSheetId="29">'KZN262'!$A$1:$K$69</definedName>
    <definedName name="_xlnm.Print_Area" localSheetId="30">'KZN263'!$A$1:$K$69</definedName>
    <definedName name="_xlnm.Print_Area" localSheetId="31">'KZN265'!$A$1:$K$69</definedName>
    <definedName name="_xlnm.Print_Area" localSheetId="32">'KZN266'!$A$1:$K$69</definedName>
    <definedName name="_xlnm.Print_Area" localSheetId="34">'KZN271'!$A$1:$K$69</definedName>
    <definedName name="_xlnm.Print_Area" localSheetId="35">'KZN272'!$A$1:$K$69</definedName>
    <definedName name="_xlnm.Print_Area" localSheetId="36">'KZN275'!$A$1:$K$69</definedName>
    <definedName name="_xlnm.Print_Area" localSheetId="37">'KZN276'!$A$1:$K$69</definedName>
    <definedName name="_xlnm.Print_Area" localSheetId="39">'KZN281'!$A$1:$K$69</definedName>
    <definedName name="_xlnm.Print_Area" localSheetId="40">'KZN282'!$A$1:$K$69</definedName>
    <definedName name="_xlnm.Print_Area" localSheetId="41">'KZN284'!$A$1:$K$69</definedName>
    <definedName name="_xlnm.Print_Area" localSheetId="42">'KZN285'!$A$1:$K$69</definedName>
    <definedName name="_xlnm.Print_Area" localSheetId="43">'KZN286'!$A$1:$K$69</definedName>
    <definedName name="_xlnm.Print_Area" localSheetId="45">'KZN291'!$A$1:$K$69</definedName>
    <definedName name="_xlnm.Print_Area" localSheetId="46">'KZN292'!$A$1:$K$69</definedName>
    <definedName name="_xlnm.Print_Area" localSheetId="47">'KZN293'!$A$1:$K$69</definedName>
    <definedName name="_xlnm.Print_Area" localSheetId="48">'KZN294'!$A$1:$K$69</definedName>
    <definedName name="_xlnm.Print_Area" localSheetId="50">'KZN433'!$A$1:$K$69</definedName>
    <definedName name="_xlnm.Print_Area" localSheetId="51">'KZN434'!$A$1:$K$69</definedName>
    <definedName name="_xlnm.Print_Area" localSheetId="52">'KZN435'!$A$1:$K$69</definedName>
    <definedName name="_xlnm.Print_Area" localSheetId="53">'KZN436'!$A$1:$K$69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<sst xmlns="http://schemas.openxmlformats.org/spreadsheetml/2006/main" count="5060" uniqueCount="140">
  <si>
    <t>Kwazulu-Natal: eThekwini (ETH) - Table A1 Budget Summary for 4th Quarter ended 30 June 2021 (Figures Finalised as at 2021/08/25)</t>
  </si>
  <si>
    <t>Description</t>
  </si>
  <si>
    <t>2017/18</t>
  </si>
  <si>
    <t>2018/19</t>
  </si>
  <si>
    <t>2019/20</t>
  </si>
  <si>
    <t>Current year 2020/21</t>
  </si>
  <si>
    <t>2021/22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</si>
  <si>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</si>
  <si>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</si>
  <si>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</si>
  <si>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</si>
  <si>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</si>
  <si>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</si>
  <si>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2021/22</t>
  </si>
  <si>
    <t>Budget Year 2022/23</t>
  </si>
  <si>
    <t>Budget Year 2023/24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</si>
  <si>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</si>
  <si>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</si>
  <si>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</si>
  <si>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</si>
  <si>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</si>
  <si>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</si>
  <si>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</si>
  <si>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</si>
  <si>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</si>
  <si>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</si>
  <si>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</si>
  <si>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</si>
  <si>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</si>
  <si>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</si>
  <si>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</si>
  <si>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 xml:space="preserve"> 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</si>
  <si>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</si>
  <si>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</si>
  <si>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</si>
  <si>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</si>
  <si>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</si>
  <si>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</si>
  <si>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</si>
  <si>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</si>
  <si>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</si>
  <si>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</si>
  <si>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</si>
  <si>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</si>
  <si>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</si>
  <si>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</si>
  <si>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</si>
  <si>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</si>
  <si>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</si>
  <si>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</si>
  <si>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</si>
  <si>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</si>
  <si>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</si>
  <si>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</si>
  <si>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Depreciation</t>
  </si>
  <si>
    <t>Renewal and Upgrading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</si>
  <si>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</si>
  <si>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</si>
  <si>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</si>
  <si>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</si>
  <si>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</si>
  <si>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</si>
  <si>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</si>
  <si>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</si>
  <si>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</si>
  <si>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</si>
  <si>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</si>
  <si>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</si>
  <si>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</si>
  <si>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</si>
  <si>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</si>
  <si>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</si>
  <si>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</si>
  <si>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</si>
  <si>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Kwazulu-Natal: Umdoni (KZN212) - Table A1 Budget Summary for 4th Quarter ended 30 June 2021 (Figures Finalised as at 2021/08/25)</t>
  </si>
  <si>
    <t>Kwazulu-Natal: Umzumbe (KZN213) - Table A1 Budget Summary for 4th Quarter ended 30 June 2021 (Figures Finalised as at 2021/08/25)</t>
  </si>
  <si>
    <t>Kwazulu-Natal: uMuziwabantu (KZN214) - Table A1 Budget Summary for 4th Quarter ended 30 June 2021 (Figures Finalised as at 2021/08/25)</t>
  </si>
  <si>
    <t>Kwazulu-Natal: Ray Nkonyeni (KZN216) - Table A1 Budget Summary for 4th Quarter ended 30 June 2021 (Figures Finalised as at 2021/08/25)</t>
  </si>
  <si>
    <t>Kwazulu-Natal: Ugu (DC21) - Table A1 Budget Summary for 4th Quarter ended 30 June 2021 (Figures Finalised as at 2021/08/25)</t>
  </si>
  <si>
    <t>Kwazulu-Natal: uMshwathi (KZN221) - Table A1 Budget Summary for 4th Quarter ended 30 June 2021 (Figures Finalised as at 2021/08/25)</t>
  </si>
  <si>
    <t>Kwazulu-Natal: uMngeni (KZN222) - Table A1 Budget Summary for 4th Quarter ended 30 June 2021 (Figures Finalised as at 2021/08/25)</t>
  </si>
  <si>
    <t>Kwazulu-Natal: Mpofana (KZN223) - Table A1 Budget Summary for 4th Quarter ended 30 June 2021 (Figures Finalised as at 2021/08/25)</t>
  </si>
  <si>
    <t>Kwazulu-Natal: Impendle (KZN224) - Table A1 Budget Summary for 4th Quarter ended 30 June 2021 (Figures Finalised as at 2021/08/25)</t>
  </si>
  <si>
    <t>Kwazulu-Natal: Msunduzi (KZN225) - Table A1 Budget Summary for 4th Quarter ended 30 June 2021 (Figures Finalised as at 2021/08/25)</t>
  </si>
  <si>
    <t>Kwazulu-Natal: Mkhambathini (KZN226) - Table A1 Budget Summary for 4th Quarter ended 30 June 2021 (Figures Finalised as at 2021/08/25)</t>
  </si>
  <si>
    <t>Kwazulu-Natal: Richmond (KZN227) - Table A1 Budget Summary for 4th Quarter ended 30 June 2021 (Figures Finalised as at 2021/08/25)</t>
  </si>
  <si>
    <t>Kwazulu-Natal: uMgungundlovu (DC22) - Table A1 Budget Summary for 4th Quarter ended 30 June 2021 (Figures Finalised as at 2021/08/25)</t>
  </si>
  <si>
    <t>Kwazulu-Natal: Okhahlamba (KZN235) - Table A1 Budget Summary for 4th Quarter ended 30 June 2021 (Figures Finalised as at 2021/08/25)</t>
  </si>
  <si>
    <t>Kwazulu-Natal: Inkosi Langalibalele (KZN237) - Table A1 Budget Summary for 4th Quarter ended 30 June 2021 (Figures Finalised as at 2021/08/25)</t>
  </si>
  <si>
    <t>Kwazulu-Natal: Alfred Duma (KZN238) - Table A1 Budget Summary for 4th Quarter ended 30 June 2021 (Figures Finalised as at 2021/08/25)</t>
  </si>
  <si>
    <t>Kwazulu-Natal: Uthukela (DC23) - Table A1 Budget Summary for 4th Quarter ended 30 June 2021 (Figures Finalised as at 2021/08/25)</t>
  </si>
  <si>
    <t>Kwazulu-Natal: Endumeni (KZN241) - Table A1 Budget Summary for 4th Quarter ended 30 June 2021 (Figures Finalised as at 2021/08/25)</t>
  </si>
  <si>
    <t>Kwazulu-Natal: Nquthu (KZN242) - Table A1 Budget Summary for 4th Quarter ended 30 June 2021 (Figures Finalised as at 2021/08/25)</t>
  </si>
  <si>
    <t>Kwazulu-Natal: Msinga (KZN244) - Table A1 Budget Summary for 4th Quarter ended 30 June 2021 (Figures Finalised as at 2021/08/25)</t>
  </si>
  <si>
    <t>Kwazulu-Natal: Umvoti (KZN245) - Table A1 Budget Summary for 4th Quarter ended 30 June 2021 (Figures Finalised as at 2021/08/25)</t>
  </si>
  <si>
    <t>Kwazulu-Natal: Umzinyathi (DC24) - Table A1 Budget Summary for 4th Quarter ended 30 June 2021 (Figures Finalised as at 2021/08/25)</t>
  </si>
  <si>
    <t>Kwazulu-Natal: Newcastle (KZN252) - Table A1 Budget Summary for 4th Quarter ended 30 June 2021 (Figures Finalised as at 2021/08/25)</t>
  </si>
  <si>
    <t>Kwazulu-Natal: Emadlangeni (KZN253) - Table A1 Budget Summary for 4th Quarter ended 30 June 2021 (Figures Finalised as at 2021/08/25)</t>
  </si>
  <si>
    <t>Kwazulu-Natal: Dannhauser (KZN254) - Table A1 Budget Summary for 4th Quarter ended 30 June 2021 (Figures Finalised as at 2021/08/25)</t>
  </si>
  <si>
    <t>Kwazulu-Natal: Amajuba (DC25) - Table A1 Budget Summary for 4th Quarter ended 30 June 2021 (Figures Finalised as at 2021/08/25)</t>
  </si>
  <si>
    <t>Kwazulu-Natal: eDumbe (KZN261) - Table A1 Budget Summary for 4th Quarter ended 30 June 2021 (Figures Finalised as at 2021/08/25)</t>
  </si>
  <si>
    <t>Kwazulu-Natal: uPhongolo (KZN262) - Table A1 Budget Summary for 4th Quarter ended 30 June 2021 (Figures Finalised as at 2021/08/25)</t>
  </si>
  <si>
    <t>Kwazulu-Natal: Abaqulusi (KZN263) - Table A1 Budget Summary for 4th Quarter ended 30 June 2021 (Figures Finalised as at 2021/08/25)</t>
  </si>
  <si>
    <t>Kwazulu-Natal: Nongoma (KZN265) - Table A1 Budget Summary for 4th Quarter ended 30 June 2021 (Figures Finalised as at 2021/08/25)</t>
  </si>
  <si>
    <t>Kwazulu-Natal: Ulundi (KZN266) - Table A1 Budget Summary for 4th Quarter ended 30 June 2021 (Figures Finalised as at 2021/08/25)</t>
  </si>
  <si>
    <t>Kwazulu-Natal: Zululand (DC26) - Table A1 Budget Summary for 4th Quarter ended 30 June 2021 (Figures Finalised as at 2021/08/25)</t>
  </si>
  <si>
    <t>Kwazulu-Natal: Umhlabuyalingana (KZN271) - Table A1 Budget Summary for 4th Quarter ended 30 June 2021 (Figures Finalised as at 2021/08/25)</t>
  </si>
  <si>
    <t>Kwazulu-Natal: Jozini (KZN272) - Table A1 Budget Summary for 4th Quarter ended 30 June 2021 (Figures Finalised as at 2021/08/25)</t>
  </si>
  <si>
    <t>Kwazulu-Natal: Mtubatuba (KZN275) - Table A1 Budget Summary for 4th Quarter ended 30 June 2021 (Figures Finalised as at 2021/08/25)</t>
  </si>
  <si>
    <t>Kwazulu-Natal: Hlabisa Big Five (KZN276) - Table A1 Budget Summary for 4th Quarter ended 30 June 2021 (Figures Finalised as at 2021/08/25)</t>
  </si>
  <si>
    <t>Kwazulu-Natal: Umkhanyakude (DC27) - Table A1 Budget Summary for 4th Quarter ended 30 June 2021 (Figures Finalised as at 2021/08/25)</t>
  </si>
  <si>
    <t>Kwazulu-Natal: Mfolozi (KZN281) - Table A1 Budget Summary for 4th Quarter ended 30 June 2021 (Figures Finalised as at 2021/08/25)</t>
  </si>
  <si>
    <t>Kwazulu-Natal: uMhlathuze (KZN282) - Table A1 Budget Summary for 4th Quarter ended 30 June 2021 (Figures Finalised as at 2021/08/25)</t>
  </si>
  <si>
    <t>Kwazulu-Natal: uMlalazi (KZN284) - Table A1 Budget Summary for 4th Quarter ended 30 June 2021 (Figures Finalised as at 2021/08/25)</t>
  </si>
  <si>
    <t>Kwazulu-Natal: Mthonjaneni (KZN285) - Table A1 Budget Summary for 4th Quarter ended 30 June 2021 (Figures Finalised as at 2021/08/25)</t>
  </si>
  <si>
    <t>Kwazulu-Natal: Nkandla (KZN286) - Table A1 Budget Summary for 4th Quarter ended 30 June 2021 (Figures Finalised as at 2021/08/25)</t>
  </si>
  <si>
    <t>Kwazulu-Natal: King Cetshwayo (DC28) - Table A1 Budget Summary for 4th Quarter ended 30 June 2021 (Figures Finalised as at 2021/08/25)</t>
  </si>
  <si>
    <t>Kwazulu-Natal: Mandeni (KZN291) - Table A1 Budget Summary for 4th Quarter ended 30 June 2021 (Figures Finalised as at 2021/08/25)</t>
  </si>
  <si>
    <t>Kwazulu-Natal: KwaDukuza (KZN292) - Table A1 Budget Summary for 4th Quarter ended 30 June 2021 (Figures Finalised as at 2021/08/25)</t>
  </si>
  <si>
    <t>Kwazulu-Natal: Ndwedwe (KZN293) - Table A1 Budget Summary for 4th Quarter ended 30 June 2021 (Figures Finalised as at 2021/08/25)</t>
  </si>
  <si>
    <t>Kwazulu-Natal: Maphumulo (KZN294) - Table A1 Budget Summary for 4th Quarter ended 30 June 2021 (Figures Finalised as at 2021/08/25)</t>
  </si>
  <si>
    <t>Kwazulu-Natal: iLembe (DC29) - Table A1 Budget Summary for 4th Quarter ended 30 June 2021 (Figures Finalised as at 2021/08/25)</t>
  </si>
  <si>
    <t>Kwazulu-Natal: Greater Kokstad (KZN433) - Table A1 Budget Summary for 4th Quarter ended 30 June 2021 (Figures Finalised as at 2021/08/25)</t>
  </si>
  <si>
    <t>Kwazulu-Natal: Ubuhlebezwe (KZN434) - Table A1 Budget Summary for 4th Quarter ended 30 June 2021 (Figures Finalised as at 2021/08/25)</t>
  </si>
  <si>
    <t>Kwazulu-Natal: Umzimkhulu (KZN435) - Table A1 Budget Summary for 4th Quarter ended 30 June 2021 (Figures Finalised as at 2021/08/25)</t>
  </si>
  <si>
    <t>Kwazulu-Natal: Dr Nkosazana Dlamini Zuma (KZN436) - Table A1 Budget Summary for 4th Quarter ended 30 June 2021 (Figures Finalised as at 2021/08/25)</t>
  </si>
  <si>
    <t>Kwazulu-Natal: Harry Gwala (DC43) - Table A1 Budget Summary for 4th Quarter ended 30 June 2021 (Figures Finalised as at 2021/08/25)</t>
  </si>
  <si>
    <t>Summary - Table A1 Budget Summary for 4th Quarter ended 30 June 2021 (Figures Finalised as at 2021/08/25)</t>
  </si>
  <si>
    <t>Total Revenue (excluding capital transfers and contributions)</t>
  </si>
  <si>
    <t>Depreciation &amp; asset impairment</t>
  </si>
  <si>
    <t>Materials and bulk purchases</t>
  </si>
  <si>
    <t>Transfers and subsidies - capital (monetary allocations) (Nat / Prov Departm Agencies, Households, Non-profit Institutions, Private Enterprises, Public Corporatons, Higher Educ Institutions) &amp; Transfers and subsidies - capital (in-kind - all)</t>
  </si>
  <si>
    <t>Surplus/(Deficit) after capital transfers &amp; contributions</t>
  </si>
  <si>
    <t>Capital expenditure &amp; funds sources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</si>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</sst>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);\(#,###\);"/>
    <numFmt numFmtId="165" formatCode="#,##0_);\(#,##0\);0_)"/>
    <numFmt numFmtId="166" formatCode="_(* #,##0,,_);_(* \(#,##0,,\);_(* &quot;–&quot;?_);_(@_)"/>
    <numFmt numFmtId="167" formatCode="_ * #,##0_ ;_ * \-#,##0_ ;_ * &quot;-&quot;??_ ;_ @_ "/>
    <numFmt numFmtId="168" formatCode="0.0%;[Red]\(0.0%\)"/>
    <numFmt numFmtId="169" formatCode="_(* #,##0,_);_(* \(#,##0,\);_(* &quot;- &quot;?_);_(@_)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 NARROW"/>
      <family val="0"/>
    </font>
    <font>
      <sz val="10"/>
      <color indexed="8"/>
      <name val="ARIAL"/>
      <family val="0"/>
    </font>
    <font>
      <b/>
      <sz val="10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2" fillId="0" borderId="0" xfId="0" applyNumberFormat="1" applyFont="1" applyFill="1" applyAlignment="1">
      <alignment horizontal="left" wrapText="1"/>
    </xf>
    <xf numFmtId="164" fontId="42" fillId="0" borderId="0" xfId="0" applyNumberFormat="1" applyFont="1" applyFill="1" applyAlignment="1">
      <alignment horizontal="right"/>
    </xf>
    <xf numFmtId="165" fontId="42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168" fontId="8" fillId="0" borderId="0" xfId="57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 applyProtection="1">
      <alignment/>
      <protection/>
    </xf>
    <xf numFmtId="169" fontId="6" fillId="0" borderId="1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/>
      <protection/>
    </xf>
    <xf numFmtId="169" fontId="8" fillId="0" borderId="21" xfId="0" applyNumberFormat="1" applyFont="1" applyBorder="1" applyAlignment="1" applyProtection="1">
      <alignment/>
      <protection/>
    </xf>
    <xf numFmtId="169" fontId="8" fillId="0" borderId="10" xfId="0" applyNumberFormat="1" applyFont="1" applyBorder="1" applyAlignment="1" applyProtection="1">
      <alignment/>
      <protection/>
    </xf>
    <xf numFmtId="169" fontId="8" fillId="0" borderId="22" xfId="0" applyNumberFormat="1" applyFont="1" applyBorder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left" indent="1"/>
      <protection/>
    </xf>
    <xf numFmtId="169" fontId="8" fillId="0" borderId="23" xfId="0" applyNumberFormat="1" applyFont="1" applyFill="1" applyBorder="1" applyAlignment="1" applyProtection="1">
      <alignment/>
      <protection/>
    </xf>
    <xf numFmtId="169" fontId="8" fillId="0" borderId="24" xfId="0" applyNumberFormat="1" applyFont="1" applyFill="1" applyBorder="1" applyAlignment="1" applyProtection="1">
      <alignment/>
      <protection/>
    </xf>
    <xf numFmtId="169" fontId="8" fillId="0" borderId="25" xfId="0" applyNumberFormat="1" applyFont="1" applyFill="1" applyBorder="1" applyAlignment="1" applyProtection="1">
      <alignment/>
      <protection/>
    </xf>
    <xf numFmtId="169" fontId="8" fillId="0" borderId="0" xfId="0" applyNumberFormat="1" applyFont="1" applyFill="1" applyBorder="1" applyAlignment="1" applyProtection="1">
      <alignment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169" fontId="6" fillId="0" borderId="26" xfId="0" applyNumberFormat="1" applyFont="1" applyFill="1" applyBorder="1" applyAlignment="1" applyProtection="1">
      <alignment vertical="top"/>
      <protection/>
    </xf>
    <xf numFmtId="169" fontId="6" fillId="0" borderId="27" xfId="0" applyNumberFormat="1" applyFont="1" applyFill="1" applyBorder="1" applyAlignment="1" applyProtection="1">
      <alignment vertical="top"/>
      <protection/>
    </xf>
    <xf numFmtId="169" fontId="6" fillId="0" borderId="28" xfId="0" applyNumberFormat="1" applyFont="1" applyFill="1" applyBorder="1" applyAlignment="1" applyProtection="1">
      <alignment vertical="top"/>
      <protection/>
    </xf>
    <xf numFmtId="169" fontId="6" fillId="0" borderId="29" xfId="0" applyNumberFormat="1" applyFont="1" applyFill="1" applyBorder="1" applyAlignment="1" applyProtection="1">
      <alignment vertical="top"/>
      <protection/>
    </xf>
    <xf numFmtId="169" fontId="6" fillId="0" borderId="30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/>
      <protection/>
    </xf>
    <xf numFmtId="169" fontId="6" fillId="0" borderId="26" xfId="0" applyNumberFormat="1" applyFont="1" applyFill="1" applyBorder="1" applyAlignment="1" applyProtection="1">
      <alignment/>
      <protection/>
    </xf>
    <xf numFmtId="169" fontId="6" fillId="0" borderId="27" xfId="0" applyNumberFormat="1" applyFont="1" applyFill="1" applyBorder="1" applyAlignment="1" applyProtection="1">
      <alignment/>
      <protection/>
    </xf>
    <xf numFmtId="169" fontId="6" fillId="0" borderId="28" xfId="0" applyNumberFormat="1" applyFont="1" applyFill="1" applyBorder="1" applyAlignment="1" applyProtection="1">
      <alignment/>
      <protection/>
    </xf>
    <xf numFmtId="169" fontId="6" fillId="0" borderId="29" xfId="0" applyNumberFormat="1" applyFont="1" applyFill="1" applyBorder="1" applyAlignment="1" applyProtection="1">
      <alignment/>
      <protection/>
    </xf>
    <xf numFmtId="169" fontId="6" fillId="0" borderId="30" xfId="0" applyNumberFormat="1" applyFont="1" applyFill="1" applyBorder="1" applyAlignment="1" applyProtection="1">
      <alignment/>
      <protection/>
    </xf>
    <xf numFmtId="169" fontId="6" fillId="0" borderId="31" xfId="0" applyNumberFormat="1" applyFont="1" applyFill="1" applyBorder="1" applyAlignment="1" applyProtection="1">
      <alignment/>
      <protection/>
    </xf>
    <xf numFmtId="169" fontId="6" fillId="0" borderId="32" xfId="0" applyNumberFormat="1" applyFont="1" applyFill="1" applyBorder="1" applyAlignment="1" applyProtection="1">
      <alignment/>
      <protection/>
    </xf>
    <xf numFmtId="169" fontId="6" fillId="0" borderId="33" xfId="0" applyNumberFormat="1" applyFont="1" applyFill="1" applyBorder="1" applyAlignment="1" applyProtection="1">
      <alignment/>
      <protection/>
    </xf>
    <xf numFmtId="169" fontId="6" fillId="0" borderId="34" xfId="0" applyNumberFormat="1" applyFont="1" applyFill="1" applyBorder="1" applyAlignment="1" applyProtection="1">
      <alignment/>
      <protection/>
    </xf>
    <xf numFmtId="169" fontId="6" fillId="0" borderId="35" xfId="0" applyNumberFormat="1" applyFont="1" applyFill="1" applyBorder="1" applyAlignment="1" applyProtection="1">
      <alignment/>
      <protection/>
    </xf>
    <xf numFmtId="0" fontId="8" fillId="0" borderId="20" xfId="0" applyFont="1" applyBorder="1" applyAlignment="1" applyProtection="1">
      <alignment horizontal="left" vertical="top" wrapText="1" indent="1"/>
      <protection/>
    </xf>
    <xf numFmtId="169" fontId="8" fillId="0" borderId="24" xfId="0" applyNumberFormat="1" applyFont="1" applyFill="1" applyBorder="1" applyAlignment="1" applyProtection="1">
      <alignment horizontal="left" vertical="top" wrapText="1"/>
      <protection/>
    </xf>
    <xf numFmtId="169" fontId="8" fillId="0" borderId="10" xfId="0" applyNumberFormat="1" applyFont="1" applyFill="1" applyBorder="1" applyAlignment="1" applyProtection="1">
      <alignment horizontal="left" vertical="top" wrapText="1"/>
      <protection/>
    </xf>
    <xf numFmtId="169" fontId="8" fillId="0" borderId="23" xfId="0" applyNumberFormat="1" applyFont="1" applyFill="1" applyBorder="1" applyAlignment="1" applyProtection="1">
      <alignment horizontal="left" vertical="top" wrapText="1"/>
      <protection/>
    </xf>
    <xf numFmtId="169" fontId="8" fillId="0" borderId="25" xfId="0" applyNumberFormat="1" applyFont="1" applyFill="1" applyBorder="1" applyAlignment="1" applyProtection="1">
      <alignment horizontal="left" vertical="top" wrapText="1"/>
      <protection/>
    </xf>
    <xf numFmtId="169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Font="1" applyBorder="1" applyAlignment="1" applyProtection="1">
      <alignment horizontal="left" wrapText="1" indent="1"/>
      <protection/>
    </xf>
    <xf numFmtId="169" fontId="8" fillId="0" borderId="36" xfId="0" applyNumberFormat="1" applyFont="1" applyFill="1" applyBorder="1" applyAlignment="1" applyProtection="1">
      <alignment/>
      <protection/>
    </xf>
    <xf numFmtId="169" fontId="8" fillId="0" borderId="37" xfId="0" applyNumberFormat="1" applyFont="1" applyFill="1" applyBorder="1" applyAlignment="1" applyProtection="1">
      <alignment/>
      <protection/>
    </xf>
    <xf numFmtId="169" fontId="8" fillId="0" borderId="38" xfId="0" applyNumberFormat="1" applyFont="1" applyFill="1" applyBorder="1" applyAlignment="1" applyProtection="1">
      <alignment/>
      <protection/>
    </xf>
    <xf numFmtId="169" fontId="8" fillId="0" borderId="39" xfId="0" applyNumberFormat="1" applyFont="1" applyFill="1" applyBorder="1" applyAlignment="1" applyProtection="1">
      <alignment/>
      <protection/>
    </xf>
    <xf numFmtId="169" fontId="8" fillId="0" borderId="40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vertical="top" wrapText="1"/>
      <protection/>
    </xf>
    <xf numFmtId="169" fontId="6" fillId="0" borderId="31" xfId="0" applyNumberFormat="1" applyFont="1" applyFill="1" applyBorder="1" applyAlignment="1" applyProtection="1">
      <alignment vertical="top"/>
      <protection/>
    </xf>
    <xf numFmtId="169" fontId="6" fillId="0" borderId="32" xfId="0" applyNumberFormat="1" applyFont="1" applyFill="1" applyBorder="1" applyAlignment="1" applyProtection="1">
      <alignment vertical="top"/>
      <protection/>
    </xf>
    <xf numFmtId="169" fontId="6" fillId="0" borderId="33" xfId="0" applyNumberFormat="1" applyFont="1" applyFill="1" applyBorder="1" applyAlignment="1" applyProtection="1">
      <alignment vertical="top"/>
      <protection/>
    </xf>
    <xf numFmtId="169" fontId="6" fillId="0" borderId="34" xfId="0" applyNumberFormat="1" applyFont="1" applyFill="1" applyBorder="1" applyAlignment="1" applyProtection="1">
      <alignment vertical="top"/>
      <protection/>
    </xf>
    <xf numFmtId="169" fontId="6" fillId="0" borderId="35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wrapText="1"/>
      <protection/>
    </xf>
    <xf numFmtId="0" fontId="8" fillId="0" borderId="2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169" fontId="8" fillId="0" borderId="41" xfId="0" applyNumberFormat="1" applyFont="1" applyBorder="1" applyAlignment="1" applyProtection="1">
      <alignment/>
      <protection/>
    </xf>
    <xf numFmtId="169" fontId="8" fillId="0" borderId="42" xfId="0" applyNumberFormat="1" applyFont="1" applyBorder="1" applyAlignment="1" applyProtection="1">
      <alignment/>
      <protection/>
    </xf>
    <xf numFmtId="169" fontId="8" fillId="0" borderId="43" xfId="0" applyNumberFormat="1" applyFont="1" applyBorder="1" applyAlignment="1" applyProtection="1">
      <alignment/>
      <protection/>
    </xf>
    <xf numFmtId="169" fontId="8" fillId="0" borderId="44" xfId="0" applyNumberFormat="1" applyFont="1" applyBorder="1" applyAlignment="1" applyProtection="1">
      <alignment/>
      <protection/>
    </xf>
    <xf numFmtId="169" fontId="6" fillId="0" borderId="23" xfId="0" applyNumberFormat="1" applyFont="1" applyFill="1" applyBorder="1" applyAlignment="1" applyProtection="1">
      <alignment/>
      <protection/>
    </xf>
    <xf numFmtId="169" fontId="6" fillId="0" borderId="24" xfId="0" applyNumberFormat="1" applyFont="1" applyFill="1" applyBorder="1" applyAlignment="1" applyProtection="1">
      <alignment/>
      <protection/>
    </xf>
    <xf numFmtId="169" fontId="6" fillId="0" borderId="25" xfId="0" applyNumberFormat="1" applyFont="1" applyFill="1" applyBorder="1" applyAlignment="1" applyProtection="1">
      <alignment/>
      <protection/>
    </xf>
    <xf numFmtId="169" fontId="6" fillId="0" borderId="0" xfId="0" applyNumberFormat="1" applyFont="1" applyFill="1" applyBorder="1" applyAlignment="1" applyProtection="1">
      <alignment/>
      <protection/>
    </xf>
    <xf numFmtId="0" fontId="8" fillId="0" borderId="20" xfId="0" applyFont="1" applyBorder="1" applyAlignment="1" applyProtection="1">
      <alignment horizontal="left" vertical="top" indent="1"/>
      <protection/>
    </xf>
    <xf numFmtId="169" fontId="6" fillId="0" borderId="21" xfId="0" applyNumberFormat="1" applyFont="1" applyBorder="1" applyAlignment="1" applyProtection="1">
      <alignment/>
      <protection/>
    </xf>
    <xf numFmtId="169" fontId="6" fillId="0" borderId="10" xfId="0" applyNumberFormat="1" applyFont="1" applyBorder="1" applyAlignment="1" applyProtection="1">
      <alignment/>
      <protection/>
    </xf>
    <xf numFmtId="169" fontId="6" fillId="0" borderId="22" xfId="0" applyNumberFormat="1" applyFont="1" applyBorder="1" applyAlignment="1" applyProtection="1">
      <alignment/>
      <protection/>
    </xf>
    <xf numFmtId="169" fontId="6" fillId="0" borderId="0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169" fontId="8" fillId="0" borderId="16" xfId="0" applyNumberFormat="1" applyFont="1" applyBorder="1" applyAlignment="1" applyProtection="1">
      <alignment/>
      <protection/>
    </xf>
    <xf numFmtId="169" fontId="8" fillId="0" borderId="17" xfId="0" applyNumberFormat="1" applyFont="1" applyBorder="1" applyAlignment="1" applyProtection="1">
      <alignment/>
      <protection/>
    </xf>
    <xf numFmtId="169" fontId="8" fillId="0" borderId="18" xfId="0" applyNumberFormat="1" applyFont="1" applyBorder="1" applyAlignment="1" applyProtection="1">
      <alignment/>
      <protection/>
    </xf>
    <xf numFmtId="169" fontId="8" fillId="0" borderId="19" xfId="0" applyNumberFormat="1" applyFont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169" fontId="8" fillId="0" borderId="16" xfId="0" applyNumberFormat="1" applyFont="1" applyFill="1" applyBorder="1" applyAlignment="1" applyProtection="1">
      <alignment/>
      <protection/>
    </xf>
    <xf numFmtId="169" fontId="8" fillId="0" borderId="17" xfId="0" applyNumberFormat="1" applyFont="1" applyFill="1" applyBorder="1" applyAlignment="1" applyProtection="1">
      <alignment/>
      <protection/>
    </xf>
    <xf numFmtId="169" fontId="8" fillId="0" borderId="18" xfId="0" applyNumberFormat="1" applyFont="1" applyFill="1" applyBorder="1" applyAlignment="1" applyProtection="1">
      <alignment/>
      <protection/>
    </xf>
    <xf numFmtId="169" fontId="8" fillId="0" borderId="19" xfId="0" applyNumberFormat="1" applyFont="1" applyFill="1" applyBorder="1" applyAlignment="1" applyProtection="1">
      <alignment/>
      <protection/>
    </xf>
    <xf numFmtId="169" fontId="8" fillId="0" borderId="21" xfId="0" applyNumberFormat="1" applyFont="1" applyFill="1" applyBorder="1" applyAlignment="1" applyProtection="1">
      <alignment/>
      <protection/>
    </xf>
    <xf numFmtId="169" fontId="8" fillId="0" borderId="22" xfId="0" applyNumberFormat="1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left" indent="1"/>
      <protection/>
    </xf>
    <xf numFmtId="0" fontId="7" fillId="0" borderId="20" xfId="0" applyFont="1" applyFill="1" applyBorder="1" applyAlignment="1" applyProtection="1">
      <alignment horizontal="left" indent="1"/>
      <protection/>
    </xf>
    <xf numFmtId="166" fontId="8" fillId="0" borderId="21" xfId="0" applyNumberFormat="1" applyFont="1" applyFill="1" applyBorder="1" applyAlignment="1" applyProtection="1">
      <alignment/>
      <protection/>
    </xf>
    <xf numFmtId="166" fontId="8" fillId="0" borderId="10" xfId="0" applyNumberFormat="1" applyFont="1" applyFill="1" applyBorder="1" applyAlignment="1" applyProtection="1">
      <alignment/>
      <protection/>
    </xf>
    <xf numFmtId="166" fontId="8" fillId="0" borderId="22" xfId="0" applyNumberFormat="1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left" indent="2"/>
      <protection/>
    </xf>
    <xf numFmtId="167" fontId="8" fillId="0" borderId="21" xfId="42" applyNumberFormat="1" applyFont="1" applyFill="1" applyBorder="1" applyAlignment="1" applyProtection="1">
      <alignment/>
      <protection/>
    </xf>
    <xf numFmtId="167" fontId="8" fillId="0" borderId="10" xfId="42" applyNumberFormat="1" applyFont="1" applyFill="1" applyBorder="1" applyAlignment="1" applyProtection="1">
      <alignment/>
      <protection/>
    </xf>
    <xf numFmtId="167" fontId="8" fillId="0" borderId="22" xfId="42" applyNumberFormat="1" applyFont="1" applyFill="1" applyBorder="1" applyAlignment="1" applyProtection="1">
      <alignment/>
      <protection/>
    </xf>
    <xf numFmtId="167" fontId="8" fillId="0" borderId="0" xfId="42" applyNumberFormat="1" applyFont="1" applyFill="1" applyBorder="1" applyAlignment="1" applyProtection="1">
      <alignment/>
      <protection/>
    </xf>
    <xf numFmtId="166" fontId="8" fillId="0" borderId="16" xfId="0" applyNumberFormat="1" applyFont="1" applyFill="1" applyBorder="1" applyAlignment="1" applyProtection="1">
      <alignment/>
      <protection/>
    </xf>
    <xf numFmtId="166" fontId="8" fillId="0" borderId="17" xfId="0" applyNumberFormat="1" applyFont="1" applyFill="1" applyBorder="1" applyAlignment="1" applyProtection="1">
      <alignment/>
      <protection/>
    </xf>
    <xf numFmtId="166" fontId="8" fillId="0" borderId="18" xfId="0" applyNumberFormat="1" applyFont="1" applyFill="1" applyBorder="1" applyAlignment="1" applyProtection="1">
      <alignment/>
      <protection/>
    </xf>
    <xf numFmtId="166" fontId="8" fillId="0" borderId="19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/>
      <protection/>
    </xf>
    <xf numFmtId="0" fontId="4" fillId="0" borderId="19" xfId="0" applyFont="1" applyFill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127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2965579185</v>
      </c>
      <c r="C5" s="6">
        <v>4278108104</v>
      </c>
      <c r="D5" s="23">
        <v>13525982112</v>
      </c>
      <c r="E5" s="24">
        <v>14453309164</v>
      </c>
      <c r="F5" s="6">
        <v>14426274991</v>
      </c>
      <c r="G5" s="25">
        <v>14426274991</v>
      </c>
      <c r="H5" s="26">
        <v>16788484278</v>
      </c>
      <c r="I5" s="24">
        <v>15571534323</v>
      </c>
      <c r="J5" s="6">
        <v>16338630163</v>
      </c>
      <c r="K5" s="25">
        <v>17151763139</v>
      </c>
    </row>
    <row r="6" spans="1:11" ht="13.5">
      <c r="A6" s="22" t="s">
        <v>18</v>
      </c>
      <c r="B6" s="6">
        <v>6483757241</v>
      </c>
      <c r="C6" s="6">
        <v>9898307684</v>
      </c>
      <c r="D6" s="23">
        <v>29845491667</v>
      </c>
      <c r="E6" s="24">
        <v>33609992077</v>
      </c>
      <c r="F6" s="6">
        <v>33647291647</v>
      </c>
      <c r="G6" s="25">
        <v>33647291647</v>
      </c>
      <c r="H6" s="26">
        <v>38892974221</v>
      </c>
      <c r="I6" s="24">
        <v>36883578392</v>
      </c>
      <c r="J6" s="6">
        <v>40199068981</v>
      </c>
      <c r="K6" s="25">
        <v>42143805991</v>
      </c>
    </row>
    <row r="7" spans="1:11" ht="13.5">
      <c r="A7" s="22" t="s">
        <v>19</v>
      </c>
      <c r="B7" s="6">
        <v>392336604</v>
      </c>
      <c r="C7" s="6">
        <v>370231672</v>
      </c>
      <c r="D7" s="23">
        <v>913230492</v>
      </c>
      <c r="E7" s="24">
        <v>734297560</v>
      </c>
      <c r="F7" s="6">
        <v>634164835</v>
      </c>
      <c r="G7" s="25">
        <v>634164835</v>
      </c>
      <c r="H7" s="26">
        <v>534705524</v>
      </c>
      <c r="I7" s="24">
        <v>572032124</v>
      </c>
      <c r="J7" s="6">
        <v>625889501</v>
      </c>
      <c r="K7" s="25">
        <v>644135383</v>
      </c>
    </row>
    <row r="8" spans="1:11" ht="13.5">
      <c r="A8" s="22" t="s">
        <v>20</v>
      </c>
      <c r="B8" s="6">
        <v>9232552067</v>
      </c>
      <c r="C8" s="6">
        <v>9609475770</v>
      </c>
      <c r="D8" s="23">
        <v>15048957036</v>
      </c>
      <c r="E8" s="24">
        <v>16250986355</v>
      </c>
      <c r="F8" s="6">
        <v>18968850030</v>
      </c>
      <c r="G8" s="25">
        <v>18968850030</v>
      </c>
      <c r="H8" s="26">
        <v>19416080162</v>
      </c>
      <c r="I8" s="24">
        <v>17334041465</v>
      </c>
      <c r="J8" s="6">
        <v>18513260887</v>
      </c>
      <c r="K8" s="25">
        <v>17492416863</v>
      </c>
    </row>
    <row r="9" spans="1:11" ht="13.5">
      <c r="A9" s="22" t="s">
        <v>21</v>
      </c>
      <c r="B9" s="6">
        <v>1280322152</v>
      </c>
      <c r="C9" s="6">
        <v>1698785847</v>
      </c>
      <c r="D9" s="23">
        <v>6597904256</v>
      </c>
      <c r="E9" s="24">
        <v>7073899328</v>
      </c>
      <c r="F9" s="6">
        <v>6223114352</v>
      </c>
      <c r="G9" s="25">
        <v>6223114352</v>
      </c>
      <c r="H9" s="26">
        <v>6347779950</v>
      </c>
      <c r="I9" s="24">
        <v>6924776391</v>
      </c>
      <c r="J9" s="6">
        <v>7496682645</v>
      </c>
      <c r="K9" s="25">
        <v>7638646373</v>
      </c>
    </row>
    <row r="10" spans="1:11" ht="25.5">
      <c r="A10" s="27" t="s">
        <v>128</v>
      </c>
      <c r="B10" s="28">
        <f>SUM(B5:B9)</f>
        <v>20354547249</v>
      </c>
      <c r="C10" s="29">
        <f aca="true" t="shared" si="0" ref="C10:K10">SUM(C5:C9)</f>
        <v>25854909077</v>
      </c>
      <c r="D10" s="30">
        <f t="shared" si="0"/>
        <v>65931565563</v>
      </c>
      <c r="E10" s="28">
        <f t="shared" si="0"/>
        <v>72122484484</v>
      </c>
      <c r="F10" s="29">
        <f t="shared" si="0"/>
        <v>73899695855</v>
      </c>
      <c r="G10" s="31">
        <f t="shared" si="0"/>
        <v>73899695855</v>
      </c>
      <c r="H10" s="32">
        <f t="shared" si="0"/>
        <v>81980024135</v>
      </c>
      <c r="I10" s="28">
        <f t="shared" si="0"/>
        <v>77285962695</v>
      </c>
      <c r="J10" s="29">
        <f t="shared" si="0"/>
        <v>83173532177</v>
      </c>
      <c r="K10" s="31">
        <f t="shared" si="0"/>
        <v>85070767749</v>
      </c>
    </row>
    <row r="11" spans="1:11" ht="13.5">
      <c r="A11" s="22" t="s">
        <v>22</v>
      </c>
      <c r="B11" s="6">
        <v>6563332583</v>
      </c>
      <c r="C11" s="6">
        <v>8093318441</v>
      </c>
      <c r="D11" s="23">
        <v>20159355370</v>
      </c>
      <c r="E11" s="24">
        <v>20812091510</v>
      </c>
      <c r="F11" s="6">
        <v>21336728980</v>
      </c>
      <c r="G11" s="25">
        <v>21336728980</v>
      </c>
      <c r="H11" s="26">
        <v>23114831518</v>
      </c>
      <c r="I11" s="24">
        <v>22761450990</v>
      </c>
      <c r="J11" s="6">
        <v>24350669068</v>
      </c>
      <c r="K11" s="25">
        <v>24819636688</v>
      </c>
    </row>
    <row r="12" spans="1:11" ht="13.5">
      <c r="A12" s="22" t="s">
        <v>23</v>
      </c>
      <c r="B12" s="6">
        <v>563280099</v>
      </c>
      <c r="C12" s="6">
        <v>599963631</v>
      </c>
      <c r="D12" s="23">
        <v>794115944</v>
      </c>
      <c r="E12" s="24">
        <v>894136123</v>
      </c>
      <c r="F12" s="6">
        <v>878480868</v>
      </c>
      <c r="G12" s="25">
        <v>878480868</v>
      </c>
      <c r="H12" s="26">
        <v>881684319</v>
      </c>
      <c r="I12" s="24">
        <v>898211845</v>
      </c>
      <c r="J12" s="6">
        <v>943025037</v>
      </c>
      <c r="K12" s="25">
        <v>965409822</v>
      </c>
    </row>
    <row r="13" spans="1:11" ht="13.5">
      <c r="A13" s="22" t="s">
        <v>129</v>
      </c>
      <c r="B13" s="6">
        <v>2701664798</v>
      </c>
      <c r="C13" s="6">
        <v>3811014417</v>
      </c>
      <c r="D13" s="23">
        <v>6105702961</v>
      </c>
      <c r="E13" s="24">
        <v>6348516573</v>
      </c>
      <c r="F13" s="6">
        <v>6263459016</v>
      </c>
      <c r="G13" s="25">
        <v>6263459016</v>
      </c>
      <c r="H13" s="26">
        <v>5901531516</v>
      </c>
      <c r="I13" s="24">
        <v>6551716059</v>
      </c>
      <c r="J13" s="6">
        <v>7011581369</v>
      </c>
      <c r="K13" s="25">
        <v>6650812115</v>
      </c>
    </row>
    <row r="14" spans="1:11" ht="13.5">
      <c r="A14" s="22" t="s">
        <v>24</v>
      </c>
      <c r="B14" s="6">
        <v>231871412</v>
      </c>
      <c r="C14" s="6">
        <v>257088773</v>
      </c>
      <c r="D14" s="23">
        <v>1189054313</v>
      </c>
      <c r="E14" s="24">
        <v>1107678344</v>
      </c>
      <c r="F14" s="6">
        <v>1050521417</v>
      </c>
      <c r="G14" s="25">
        <v>1050521417</v>
      </c>
      <c r="H14" s="26">
        <v>1132111478</v>
      </c>
      <c r="I14" s="24">
        <v>1132072672</v>
      </c>
      <c r="J14" s="6">
        <v>1178170049</v>
      </c>
      <c r="K14" s="25">
        <v>1166922257</v>
      </c>
    </row>
    <row r="15" spans="1:11" ht="13.5">
      <c r="A15" s="22" t="s">
        <v>130</v>
      </c>
      <c r="B15" s="6">
        <v>4473415897</v>
      </c>
      <c r="C15" s="6">
        <v>6733570264</v>
      </c>
      <c r="D15" s="23">
        <v>22133113728</v>
      </c>
      <c r="E15" s="24">
        <v>23056659415</v>
      </c>
      <c r="F15" s="6">
        <v>23831443679</v>
      </c>
      <c r="G15" s="25">
        <v>23831443679</v>
      </c>
      <c r="H15" s="26">
        <v>28728993787</v>
      </c>
      <c r="I15" s="24">
        <v>25371693397</v>
      </c>
      <c r="J15" s="6">
        <v>27772034985</v>
      </c>
      <c r="K15" s="25">
        <v>29694055097</v>
      </c>
    </row>
    <row r="16" spans="1:11" ht="13.5">
      <c r="A16" s="22" t="s">
        <v>20</v>
      </c>
      <c r="B16" s="6">
        <v>133593791</v>
      </c>
      <c r="C16" s="6">
        <v>214686934</v>
      </c>
      <c r="D16" s="23">
        <v>835787695</v>
      </c>
      <c r="E16" s="24">
        <v>816602857</v>
      </c>
      <c r="F16" s="6">
        <v>959219050</v>
      </c>
      <c r="G16" s="25">
        <v>959219050</v>
      </c>
      <c r="H16" s="26">
        <v>814575636</v>
      </c>
      <c r="I16" s="24">
        <v>845797893</v>
      </c>
      <c r="J16" s="6">
        <v>877862347</v>
      </c>
      <c r="K16" s="25">
        <v>851341190</v>
      </c>
    </row>
    <row r="17" spans="1:11" ht="13.5">
      <c r="A17" s="22" t="s">
        <v>25</v>
      </c>
      <c r="B17" s="6">
        <v>8238460754</v>
      </c>
      <c r="C17" s="6">
        <v>9055226717</v>
      </c>
      <c r="D17" s="23">
        <v>20513539863</v>
      </c>
      <c r="E17" s="24">
        <v>19140645485</v>
      </c>
      <c r="F17" s="6">
        <v>19072469949</v>
      </c>
      <c r="G17" s="25">
        <v>19072469949</v>
      </c>
      <c r="H17" s="26">
        <v>16186921885</v>
      </c>
      <c r="I17" s="24">
        <v>20367591712</v>
      </c>
      <c r="J17" s="6">
        <v>21506576132</v>
      </c>
      <c r="K17" s="25">
        <v>21330698714</v>
      </c>
    </row>
    <row r="18" spans="1:11" ht="13.5">
      <c r="A18" s="33" t="s">
        <v>26</v>
      </c>
      <c r="B18" s="34">
        <f>SUM(B11:B17)</f>
        <v>22905619334</v>
      </c>
      <c r="C18" s="35">
        <f aca="true" t="shared" si="1" ref="C18:K18">SUM(C11:C17)</f>
        <v>28764869177</v>
      </c>
      <c r="D18" s="36">
        <f t="shared" si="1"/>
        <v>71730669874</v>
      </c>
      <c r="E18" s="34">
        <f t="shared" si="1"/>
        <v>72176330307</v>
      </c>
      <c r="F18" s="35">
        <f t="shared" si="1"/>
        <v>73392322959</v>
      </c>
      <c r="G18" s="37">
        <f t="shared" si="1"/>
        <v>73392322959</v>
      </c>
      <c r="H18" s="38">
        <f t="shared" si="1"/>
        <v>76760650139</v>
      </c>
      <c r="I18" s="34">
        <f t="shared" si="1"/>
        <v>77928534568</v>
      </c>
      <c r="J18" s="35">
        <f t="shared" si="1"/>
        <v>83639918987</v>
      </c>
      <c r="K18" s="37">
        <f t="shared" si="1"/>
        <v>85478875883</v>
      </c>
    </row>
    <row r="19" spans="1:11" ht="13.5">
      <c r="A19" s="33" t="s">
        <v>27</v>
      </c>
      <c r="B19" s="39">
        <f>+B10-B18</f>
        <v>-2551072085</v>
      </c>
      <c r="C19" s="40">
        <f aca="true" t="shared" si="2" ref="C19:K19">+C10-C18</f>
        <v>-2909960100</v>
      </c>
      <c r="D19" s="41">
        <f t="shared" si="2"/>
        <v>-5799104311</v>
      </c>
      <c r="E19" s="39">
        <f t="shared" si="2"/>
        <v>-53845823</v>
      </c>
      <c r="F19" s="40">
        <f t="shared" si="2"/>
        <v>507372896</v>
      </c>
      <c r="G19" s="42">
        <f t="shared" si="2"/>
        <v>507372896</v>
      </c>
      <c r="H19" s="43">
        <f t="shared" si="2"/>
        <v>5219373996</v>
      </c>
      <c r="I19" s="39">
        <f t="shared" si="2"/>
        <v>-642571873</v>
      </c>
      <c r="J19" s="40">
        <f t="shared" si="2"/>
        <v>-466386810</v>
      </c>
      <c r="K19" s="42">
        <f t="shared" si="2"/>
        <v>-408108134</v>
      </c>
    </row>
    <row r="20" spans="1:11" ht="25.5">
      <c r="A20" s="44" t="s">
        <v>28</v>
      </c>
      <c r="B20" s="45">
        <v>3584223712</v>
      </c>
      <c r="C20" s="46">
        <v>4628657007</v>
      </c>
      <c r="D20" s="47">
        <v>7531527300</v>
      </c>
      <c r="E20" s="45">
        <v>8209592984</v>
      </c>
      <c r="F20" s="46">
        <v>8090891806</v>
      </c>
      <c r="G20" s="48">
        <v>8090891806</v>
      </c>
      <c r="H20" s="49">
        <v>6312879387</v>
      </c>
      <c r="I20" s="45">
        <v>8327462413</v>
      </c>
      <c r="J20" s="46">
        <v>9063964287</v>
      </c>
      <c r="K20" s="48">
        <v>8910811126</v>
      </c>
    </row>
    <row r="21" spans="1:11" ht="63.75">
      <c r="A21" s="50" t="s">
        <v>131</v>
      </c>
      <c r="B21" s="51">
        <v>566817258</v>
      </c>
      <c r="C21" s="52">
        <v>225508204</v>
      </c>
      <c r="D21" s="53">
        <v>174174870</v>
      </c>
      <c r="E21" s="51">
        <v>73608689</v>
      </c>
      <c r="F21" s="52">
        <v>75767541</v>
      </c>
      <c r="G21" s="54">
        <v>75767541</v>
      </c>
      <c r="H21" s="55">
        <v>252629542</v>
      </c>
      <c r="I21" s="51">
        <v>41822757</v>
      </c>
      <c r="J21" s="52">
        <v>37647529</v>
      </c>
      <c r="K21" s="54">
        <v>30917566</v>
      </c>
    </row>
    <row r="22" spans="1:11" ht="25.5">
      <c r="A22" s="56" t="s">
        <v>132</v>
      </c>
      <c r="B22" s="57">
        <f>SUM(B19:B21)</f>
        <v>1599968885</v>
      </c>
      <c r="C22" s="58">
        <f aca="true" t="shared" si="3" ref="C22:K22">SUM(C19:C21)</f>
        <v>1944205111</v>
      </c>
      <c r="D22" s="59">
        <f t="shared" si="3"/>
        <v>1906597859</v>
      </c>
      <c r="E22" s="57">
        <f t="shared" si="3"/>
        <v>8229355850</v>
      </c>
      <c r="F22" s="58">
        <f t="shared" si="3"/>
        <v>8674032243</v>
      </c>
      <c r="G22" s="60">
        <f t="shared" si="3"/>
        <v>8674032243</v>
      </c>
      <c r="H22" s="61">
        <f t="shared" si="3"/>
        <v>11784882925</v>
      </c>
      <c r="I22" s="57">
        <f t="shared" si="3"/>
        <v>7726713297</v>
      </c>
      <c r="J22" s="58">
        <f t="shared" si="3"/>
        <v>8635225006</v>
      </c>
      <c r="K22" s="60">
        <f t="shared" si="3"/>
        <v>8533620558</v>
      </c>
    </row>
    <row r="23" spans="1:11" ht="13.5">
      <c r="A23" s="50" t="s">
        <v>29</v>
      </c>
      <c r="B23" s="6">
        <v>101185180</v>
      </c>
      <c r="C23" s="6">
        <v>-24766590</v>
      </c>
      <c r="D23" s="23">
        <v>36899444</v>
      </c>
      <c r="E23" s="24">
        <v>0</v>
      </c>
      <c r="F23" s="6">
        <v>-15000000</v>
      </c>
      <c r="G23" s="25">
        <v>-15000000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1701154065</v>
      </c>
      <c r="C24" s="40">
        <f aca="true" t="shared" si="4" ref="C24:K24">SUM(C22:C23)</f>
        <v>1919438521</v>
      </c>
      <c r="D24" s="41">
        <f t="shared" si="4"/>
        <v>1943497303</v>
      </c>
      <c r="E24" s="39">
        <f t="shared" si="4"/>
        <v>8229355850</v>
      </c>
      <c r="F24" s="40">
        <f t="shared" si="4"/>
        <v>8659032243</v>
      </c>
      <c r="G24" s="42">
        <f t="shared" si="4"/>
        <v>8659032243</v>
      </c>
      <c r="H24" s="43">
        <f t="shared" si="4"/>
        <v>11784882925</v>
      </c>
      <c r="I24" s="39">
        <f t="shared" si="4"/>
        <v>7726713297</v>
      </c>
      <c r="J24" s="40">
        <f t="shared" si="4"/>
        <v>8635225006</v>
      </c>
      <c r="K24" s="42">
        <f t="shared" si="4"/>
        <v>8533620558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39099125967</v>
      </c>
      <c r="C27" s="7">
        <v>16505605620</v>
      </c>
      <c r="D27" s="69">
        <v>22903096025</v>
      </c>
      <c r="E27" s="70">
        <v>11021103118</v>
      </c>
      <c r="F27" s="7">
        <v>12790653386</v>
      </c>
      <c r="G27" s="71">
        <v>12790653386</v>
      </c>
      <c r="H27" s="72">
        <v>12011972714</v>
      </c>
      <c r="I27" s="70">
        <v>12053907914</v>
      </c>
      <c r="J27" s="7">
        <v>12399896983</v>
      </c>
      <c r="K27" s="71">
        <v>12237134467</v>
      </c>
    </row>
    <row r="28" spans="1:11" ht="13.5">
      <c r="A28" s="73" t="s">
        <v>33</v>
      </c>
      <c r="B28" s="6">
        <v>10665174280</v>
      </c>
      <c r="C28" s="6">
        <v>8759914993</v>
      </c>
      <c r="D28" s="23">
        <v>12270560863</v>
      </c>
      <c r="E28" s="24">
        <v>7986075856</v>
      </c>
      <c r="F28" s="6">
        <v>8179073937</v>
      </c>
      <c r="G28" s="25">
        <v>8179073937</v>
      </c>
      <c r="H28" s="26">
        <v>0</v>
      </c>
      <c r="I28" s="24">
        <v>8196607443</v>
      </c>
      <c r="J28" s="6">
        <v>8882578839</v>
      </c>
      <c r="K28" s="25">
        <v>8726850049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-86828650</v>
      </c>
      <c r="C30" s="6">
        <v>271936677</v>
      </c>
      <c r="D30" s="23">
        <v>307857299</v>
      </c>
      <c r="E30" s="24">
        <v>1230298000</v>
      </c>
      <c r="F30" s="6">
        <v>1644291881</v>
      </c>
      <c r="G30" s="25">
        <v>1644291881</v>
      </c>
      <c r="H30" s="26">
        <v>0</v>
      </c>
      <c r="I30" s="24">
        <v>1342614200</v>
      </c>
      <c r="J30" s="6">
        <v>1334976000</v>
      </c>
      <c r="K30" s="25">
        <v>1333202000</v>
      </c>
    </row>
    <row r="31" spans="1:11" ht="13.5">
      <c r="A31" s="22" t="s">
        <v>35</v>
      </c>
      <c r="B31" s="6">
        <v>2600599446</v>
      </c>
      <c r="C31" s="6">
        <v>2227571489</v>
      </c>
      <c r="D31" s="23">
        <v>3700047531</v>
      </c>
      <c r="E31" s="24">
        <v>1574148133</v>
      </c>
      <c r="F31" s="6">
        <v>2917428908</v>
      </c>
      <c r="G31" s="25">
        <v>2917428908</v>
      </c>
      <c r="H31" s="26">
        <v>0</v>
      </c>
      <c r="I31" s="24">
        <v>2514056755</v>
      </c>
      <c r="J31" s="6">
        <v>2181778871</v>
      </c>
      <c r="K31" s="25">
        <v>2176493518</v>
      </c>
    </row>
    <row r="32" spans="1:11" ht="13.5">
      <c r="A32" s="33" t="s">
        <v>36</v>
      </c>
      <c r="B32" s="7">
        <f>SUM(B28:B31)</f>
        <v>13178945076</v>
      </c>
      <c r="C32" s="7">
        <f aca="true" t="shared" si="5" ref="C32:K32">SUM(C28:C31)</f>
        <v>11259423159</v>
      </c>
      <c r="D32" s="69">
        <f t="shared" si="5"/>
        <v>16278465693</v>
      </c>
      <c r="E32" s="70">
        <f t="shared" si="5"/>
        <v>10790521989</v>
      </c>
      <c r="F32" s="7">
        <f t="shared" si="5"/>
        <v>12740794726</v>
      </c>
      <c r="G32" s="71">
        <f t="shared" si="5"/>
        <v>12740794726</v>
      </c>
      <c r="H32" s="72">
        <f t="shared" si="5"/>
        <v>0</v>
      </c>
      <c r="I32" s="70">
        <f t="shared" si="5"/>
        <v>12053278398</v>
      </c>
      <c r="J32" s="7">
        <f t="shared" si="5"/>
        <v>12399333710</v>
      </c>
      <c r="K32" s="71">
        <f t="shared" si="5"/>
        <v>12236545567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9847714041</v>
      </c>
      <c r="C35" s="6">
        <v>9124959494</v>
      </c>
      <c r="D35" s="23">
        <v>10797635563</v>
      </c>
      <c r="E35" s="24">
        <v>15219132853</v>
      </c>
      <c r="F35" s="6">
        <v>14184057684</v>
      </c>
      <c r="G35" s="25">
        <v>14184057684</v>
      </c>
      <c r="H35" s="26">
        <v>15595349176</v>
      </c>
      <c r="I35" s="24">
        <v>25467208053</v>
      </c>
      <c r="J35" s="6">
        <v>23993316441</v>
      </c>
      <c r="K35" s="25">
        <v>22205858020</v>
      </c>
    </row>
    <row r="36" spans="1:11" ht="13.5">
      <c r="A36" s="22" t="s">
        <v>39</v>
      </c>
      <c r="B36" s="6">
        <v>53516621486</v>
      </c>
      <c r="C36" s="6">
        <v>55250119943</v>
      </c>
      <c r="D36" s="23">
        <v>66073536846</v>
      </c>
      <c r="E36" s="24">
        <v>65970662623</v>
      </c>
      <c r="F36" s="6">
        <v>72606984470</v>
      </c>
      <c r="G36" s="25">
        <v>72606984470</v>
      </c>
      <c r="H36" s="26">
        <v>40096288614</v>
      </c>
      <c r="I36" s="24">
        <v>132868063073</v>
      </c>
      <c r="J36" s="6">
        <v>124041118782</v>
      </c>
      <c r="K36" s="25">
        <v>121363263178</v>
      </c>
    </row>
    <row r="37" spans="1:11" ht="13.5">
      <c r="A37" s="22" t="s">
        <v>40</v>
      </c>
      <c r="B37" s="6">
        <v>8173443469</v>
      </c>
      <c r="C37" s="6">
        <v>9091052472</v>
      </c>
      <c r="D37" s="23">
        <v>11951583022</v>
      </c>
      <c r="E37" s="24">
        <v>7849177766</v>
      </c>
      <c r="F37" s="6">
        <v>7130039804</v>
      </c>
      <c r="G37" s="25">
        <v>7130039804</v>
      </c>
      <c r="H37" s="26">
        <v>5371518381</v>
      </c>
      <c r="I37" s="24">
        <v>22817290297</v>
      </c>
      <c r="J37" s="6">
        <v>21700048537</v>
      </c>
      <c r="K37" s="25">
        <v>21351168591</v>
      </c>
    </row>
    <row r="38" spans="1:11" ht="13.5">
      <c r="A38" s="22" t="s">
        <v>41</v>
      </c>
      <c r="B38" s="6">
        <v>2796579401</v>
      </c>
      <c r="C38" s="6">
        <v>3975471494</v>
      </c>
      <c r="D38" s="23">
        <v>2879920475</v>
      </c>
      <c r="E38" s="24">
        <v>3431700733</v>
      </c>
      <c r="F38" s="6">
        <v>3465754474</v>
      </c>
      <c r="G38" s="25">
        <v>3465754474</v>
      </c>
      <c r="H38" s="26">
        <v>2293996911</v>
      </c>
      <c r="I38" s="24">
        <v>17987741367</v>
      </c>
      <c r="J38" s="6">
        <v>16449885363</v>
      </c>
      <c r="K38" s="25">
        <v>16528415031</v>
      </c>
    </row>
    <row r="39" spans="1:11" ht="13.5">
      <c r="A39" s="22" t="s">
        <v>42</v>
      </c>
      <c r="B39" s="6">
        <v>50895510724</v>
      </c>
      <c r="C39" s="6">
        <v>49913583404</v>
      </c>
      <c r="D39" s="23">
        <v>60477019203</v>
      </c>
      <c r="E39" s="24">
        <v>67226873173</v>
      </c>
      <c r="F39" s="6">
        <v>73099152214</v>
      </c>
      <c r="G39" s="25">
        <v>73099152214</v>
      </c>
      <c r="H39" s="26">
        <v>39225236743</v>
      </c>
      <c r="I39" s="24">
        <v>114457597905</v>
      </c>
      <c r="J39" s="6">
        <v>106074540927</v>
      </c>
      <c r="K39" s="25">
        <v>101939467375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11560396418</v>
      </c>
      <c r="C42" s="6">
        <v>14047628378</v>
      </c>
      <c r="D42" s="23">
        <v>9328340325</v>
      </c>
      <c r="E42" s="24">
        <v>14678937891</v>
      </c>
      <c r="F42" s="6">
        <v>17432815271</v>
      </c>
      <c r="G42" s="25">
        <v>17432815271</v>
      </c>
      <c r="H42" s="26">
        <v>27570313166</v>
      </c>
      <c r="I42" s="24">
        <v>34615636824</v>
      </c>
      <c r="J42" s="6">
        <v>35361103439</v>
      </c>
      <c r="K42" s="25">
        <v>37857757747</v>
      </c>
    </row>
    <row r="43" spans="1:11" ht="13.5">
      <c r="A43" s="22" t="s">
        <v>45</v>
      </c>
      <c r="B43" s="6">
        <v>-1208760191</v>
      </c>
      <c r="C43" s="6">
        <v>-1118244639</v>
      </c>
      <c r="D43" s="23">
        <v>-1157323286</v>
      </c>
      <c r="E43" s="24">
        <v>-2272438891</v>
      </c>
      <c r="F43" s="6">
        <v>-5623870324</v>
      </c>
      <c r="G43" s="25">
        <v>-5623870324</v>
      </c>
      <c r="H43" s="26">
        <v>-1873175438</v>
      </c>
      <c r="I43" s="24">
        <v>-5751589786</v>
      </c>
      <c r="J43" s="6">
        <v>-5697390456</v>
      </c>
      <c r="K43" s="25">
        <v>-5209566570</v>
      </c>
    </row>
    <row r="44" spans="1:11" ht="13.5">
      <c r="A44" s="22" t="s">
        <v>46</v>
      </c>
      <c r="B44" s="6">
        <v>272575086</v>
      </c>
      <c r="C44" s="6">
        <v>92212861</v>
      </c>
      <c r="D44" s="23">
        <v>-89225856</v>
      </c>
      <c r="E44" s="24">
        <v>-292481031</v>
      </c>
      <c r="F44" s="6">
        <v>-42016676</v>
      </c>
      <c r="G44" s="25">
        <v>-42016676</v>
      </c>
      <c r="H44" s="26">
        <v>-395566918</v>
      </c>
      <c r="I44" s="24">
        <v>2982988236</v>
      </c>
      <c r="J44" s="6">
        <v>313594051</v>
      </c>
      <c r="K44" s="25">
        <v>205360966</v>
      </c>
    </row>
    <row r="45" spans="1:11" ht="13.5">
      <c r="A45" s="33" t="s">
        <v>47</v>
      </c>
      <c r="B45" s="7">
        <v>12108757715</v>
      </c>
      <c r="C45" s="7">
        <v>14689805600</v>
      </c>
      <c r="D45" s="69">
        <v>10584190345</v>
      </c>
      <c r="E45" s="70">
        <v>15194552711</v>
      </c>
      <c r="F45" s="7">
        <v>14477250520</v>
      </c>
      <c r="G45" s="71">
        <v>14477250520</v>
      </c>
      <c r="H45" s="72">
        <v>24433941242</v>
      </c>
      <c r="I45" s="70">
        <v>36170355097</v>
      </c>
      <c r="J45" s="7">
        <v>33160306880</v>
      </c>
      <c r="K45" s="71">
        <v>36326900112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6527366232</v>
      </c>
      <c r="C48" s="6">
        <v>3804192384</v>
      </c>
      <c r="D48" s="23">
        <v>3373677257</v>
      </c>
      <c r="E48" s="24">
        <v>7260214903</v>
      </c>
      <c r="F48" s="6">
        <v>5684444647</v>
      </c>
      <c r="G48" s="25">
        <v>5684444647</v>
      </c>
      <c r="H48" s="26">
        <v>4511930057</v>
      </c>
      <c r="I48" s="24">
        <v>8085773283</v>
      </c>
      <c r="J48" s="6">
        <v>8350595748</v>
      </c>
      <c r="K48" s="25">
        <v>7242120428</v>
      </c>
    </row>
    <row r="49" spans="1:11" ht="13.5">
      <c r="A49" s="22" t="s">
        <v>50</v>
      </c>
      <c r="B49" s="6">
        <f>+B75</f>
        <v>10113417322.42458</v>
      </c>
      <c r="C49" s="6">
        <f aca="true" t="shared" si="6" ref="C49:K49">+C75</f>
        <v>10956237386.66652</v>
      </c>
      <c r="D49" s="23">
        <f t="shared" si="6"/>
        <v>15702340027.279783</v>
      </c>
      <c r="E49" s="24">
        <f t="shared" si="6"/>
        <v>10207404992.46513</v>
      </c>
      <c r="F49" s="6">
        <f t="shared" si="6"/>
        <v>6175759876.953894</v>
      </c>
      <c r="G49" s="25">
        <f t="shared" si="6"/>
        <v>6175759876.953894</v>
      </c>
      <c r="H49" s="26">
        <f t="shared" si="6"/>
        <v>6619612477.084233</v>
      </c>
      <c r="I49" s="24">
        <f t="shared" si="6"/>
        <v>5027259567.098976</v>
      </c>
      <c r="J49" s="6">
        <f t="shared" si="6"/>
        <v>5330628034.800297</v>
      </c>
      <c r="K49" s="25">
        <f t="shared" si="6"/>
        <v>6352939791.060293</v>
      </c>
    </row>
    <row r="50" spans="1:11" ht="13.5">
      <c r="A50" s="33" t="s">
        <v>51</v>
      </c>
      <c r="B50" s="7">
        <f>+B48-B49</f>
        <v>-3586051090.4245796</v>
      </c>
      <c r="C50" s="7">
        <f aca="true" t="shared" si="7" ref="C50:K50">+C48-C49</f>
        <v>-7152045002.666519</v>
      </c>
      <c r="D50" s="69">
        <f t="shared" si="7"/>
        <v>-12328662770.279783</v>
      </c>
      <c r="E50" s="70">
        <f t="shared" si="7"/>
        <v>-2947190089.46513</v>
      </c>
      <c r="F50" s="7">
        <f t="shared" si="7"/>
        <v>-491315229.95389366</v>
      </c>
      <c r="G50" s="71">
        <f t="shared" si="7"/>
        <v>-491315229.95389366</v>
      </c>
      <c r="H50" s="72">
        <f t="shared" si="7"/>
        <v>-2107682420.0842333</v>
      </c>
      <c r="I50" s="70">
        <f t="shared" si="7"/>
        <v>3058513715.901024</v>
      </c>
      <c r="J50" s="7">
        <f t="shared" si="7"/>
        <v>3019967713.199703</v>
      </c>
      <c r="K50" s="71">
        <f t="shared" si="7"/>
        <v>889180636.9397068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47846459981</v>
      </c>
      <c r="C53" s="6">
        <v>52309312718</v>
      </c>
      <c r="D53" s="23">
        <v>58540621852</v>
      </c>
      <c r="E53" s="24">
        <v>58120547059</v>
      </c>
      <c r="F53" s="6">
        <v>60930146806</v>
      </c>
      <c r="G53" s="25">
        <v>60930146806</v>
      </c>
      <c r="H53" s="26">
        <v>29244993655</v>
      </c>
      <c r="I53" s="24">
        <v>124917092657</v>
      </c>
      <c r="J53" s="6">
        <v>116071685244</v>
      </c>
      <c r="K53" s="25">
        <v>113610582116</v>
      </c>
    </row>
    <row r="54" spans="1:11" ht="13.5">
      <c r="A54" s="22" t="s">
        <v>54</v>
      </c>
      <c r="B54" s="6">
        <v>0</v>
      </c>
      <c r="C54" s="6">
        <v>3608097533</v>
      </c>
      <c r="D54" s="23">
        <v>5978734517</v>
      </c>
      <c r="E54" s="24">
        <v>6338665510</v>
      </c>
      <c r="F54" s="6">
        <v>6237068616</v>
      </c>
      <c r="G54" s="25">
        <v>6237068616</v>
      </c>
      <c r="H54" s="26">
        <v>5834517781</v>
      </c>
      <c r="I54" s="24">
        <v>6524120376</v>
      </c>
      <c r="J54" s="6">
        <v>6983267096</v>
      </c>
      <c r="K54" s="25">
        <v>6621205620</v>
      </c>
    </row>
    <row r="55" spans="1:11" ht="13.5">
      <c r="A55" s="22" t="s">
        <v>55</v>
      </c>
      <c r="B55" s="6">
        <v>30184072096</v>
      </c>
      <c r="C55" s="6">
        <v>12503612917</v>
      </c>
      <c r="D55" s="23">
        <v>13306061373</v>
      </c>
      <c r="E55" s="24">
        <v>3119260230</v>
      </c>
      <c r="F55" s="6">
        <v>4132826031</v>
      </c>
      <c r="G55" s="25">
        <v>4132826031</v>
      </c>
      <c r="H55" s="26">
        <v>6323907957</v>
      </c>
      <c r="I55" s="24">
        <v>3285241386</v>
      </c>
      <c r="J55" s="6">
        <v>4223509629</v>
      </c>
      <c r="K55" s="25">
        <v>4008968277</v>
      </c>
    </row>
    <row r="56" spans="1:11" ht="13.5">
      <c r="A56" s="22" t="s">
        <v>56</v>
      </c>
      <c r="B56" s="6">
        <v>1365645139</v>
      </c>
      <c r="C56" s="6">
        <v>1673114569</v>
      </c>
      <c r="D56" s="23">
        <v>4720068516</v>
      </c>
      <c r="E56" s="24">
        <v>5346376524</v>
      </c>
      <c r="F56" s="6">
        <v>4650583299</v>
      </c>
      <c r="G56" s="25">
        <v>4650583299</v>
      </c>
      <c r="H56" s="26">
        <v>5436424126</v>
      </c>
      <c r="I56" s="24">
        <v>5430074504</v>
      </c>
      <c r="J56" s="6">
        <v>5804549946</v>
      </c>
      <c r="K56" s="25">
        <v>5921546898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1910610293</v>
      </c>
      <c r="C59" s="6">
        <v>2030531177</v>
      </c>
      <c r="D59" s="23">
        <v>1589246584</v>
      </c>
      <c r="E59" s="24">
        <v>2094833884</v>
      </c>
      <c r="F59" s="6">
        <v>2094833884</v>
      </c>
      <c r="G59" s="25">
        <v>2094833884</v>
      </c>
      <c r="H59" s="26">
        <v>1844331478</v>
      </c>
      <c r="I59" s="24">
        <v>2134223635</v>
      </c>
      <c r="J59" s="6">
        <v>2329427025</v>
      </c>
      <c r="K59" s="25">
        <v>2554995101</v>
      </c>
    </row>
    <row r="60" spans="1:11" ht="13.5">
      <c r="A60" s="90" t="s">
        <v>59</v>
      </c>
      <c r="B60" s="6">
        <v>3004903230</v>
      </c>
      <c r="C60" s="6">
        <v>3591743142</v>
      </c>
      <c r="D60" s="23">
        <v>2139499954</v>
      </c>
      <c r="E60" s="24">
        <v>7120022383</v>
      </c>
      <c r="F60" s="6">
        <v>7110907235</v>
      </c>
      <c r="G60" s="25">
        <v>7110907235</v>
      </c>
      <c r="H60" s="26">
        <v>5733554338</v>
      </c>
      <c r="I60" s="24">
        <v>6189907378</v>
      </c>
      <c r="J60" s="6">
        <v>6603863367</v>
      </c>
      <c r="K60" s="25">
        <v>7058816584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6512078</v>
      </c>
      <c r="C62" s="98">
        <v>8720414</v>
      </c>
      <c r="D62" s="99">
        <v>28950</v>
      </c>
      <c r="E62" s="97">
        <v>174373</v>
      </c>
      <c r="F62" s="98">
        <v>174373</v>
      </c>
      <c r="G62" s="99">
        <v>174373</v>
      </c>
      <c r="H62" s="100">
        <v>28950</v>
      </c>
      <c r="I62" s="97">
        <v>28950</v>
      </c>
      <c r="J62" s="98">
        <v>28950</v>
      </c>
      <c r="K62" s="99">
        <v>28950</v>
      </c>
    </row>
    <row r="63" spans="1:11" ht="13.5">
      <c r="A63" s="96" t="s">
        <v>62</v>
      </c>
      <c r="B63" s="97">
        <v>255300</v>
      </c>
      <c r="C63" s="98">
        <v>228567</v>
      </c>
      <c r="D63" s="99">
        <v>290451</v>
      </c>
      <c r="E63" s="97">
        <v>220524</v>
      </c>
      <c r="F63" s="98">
        <v>220524</v>
      </c>
      <c r="G63" s="99">
        <v>220524</v>
      </c>
      <c r="H63" s="100">
        <v>159847</v>
      </c>
      <c r="I63" s="97">
        <v>163847</v>
      </c>
      <c r="J63" s="98">
        <v>267951</v>
      </c>
      <c r="K63" s="99">
        <v>267951</v>
      </c>
    </row>
    <row r="64" spans="1:11" ht="13.5">
      <c r="A64" s="96" t="s">
        <v>63</v>
      </c>
      <c r="B64" s="97">
        <v>566225</v>
      </c>
      <c r="C64" s="98">
        <v>537225</v>
      </c>
      <c r="D64" s="99">
        <v>495661</v>
      </c>
      <c r="E64" s="97">
        <v>527327</v>
      </c>
      <c r="F64" s="98">
        <v>527327</v>
      </c>
      <c r="G64" s="99">
        <v>527327</v>
      </c>
      <c r="H64" s="100">
        <v>505894</v>
      </c>
      <c r="I64" s="97">
        <v>505894</v>
      </c>
      <c r="J64" s="98">
        <v>493094</v>
      </c>
      <c r="K64" s="99">
        <v>493094</v>
      </c>
    </row>
    <row r="65" spans="1:11" ht="13.5">
      <c r="A65" s="96" t="s">
        <v>64</v>
      </c>
      <c r="B65" s="97">
        <v>159387</v>
      </c>
      <c r="C65" s="98">
        <v>185670</v>
      </c>
      <c r="D65" s="99">
        <v>35277</v>
      </c>
      <c r="E65" s="97">
        <v>287600</v>
      </c>
      <c r="F65" s="98">
        <v>287600</v>
      </c>
      <c r="G65" s="99">
        <v>287600</v>
      </c>
      <c r="H65" s="100">
        <v>35277</v>
      </c>
      <c r="I65" s="97">
        <v>35277</v>
      </c>
      <c r="J65" s="98">
        <v>35277</v>
      </c>
      <c r="K65" s="99">
        <v>35277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0.4400961801651501</v>
      </c>
      <c r="C70" s="5">
        <f aca="true" t="shared" si="8" ref="C70:K70">IF(ISERROR(C71/C72),0,(C71/C72))</f>
        <v>0.3199308491855336</v>
      </c>
      <c r="D70" s="5">
        <f t="shared" si="8"/>
        <v>0.09766912747617311</v>
      </c>
      <c r="E70" s="5">
        <f t="shared" si="8"/>
        <v>0.17726102229513876</v>
      </c>
      <c r="F70" s="5">
        <f t="shared" si="8"/>
        <v>0.2891781954870676</v>
      </c>
      <c r="G70" s="5">
        <f t="shared" si="8"/>
        <v>0.2891781954870676</v>
      </c>
      <c r="H70" s="5">
        <f t="shared" si="8"/>
        <v>0.4244784656016051</v>
      </c>
      <c r="I70" s="5">
        <f t="shared" si="8"/>
        <v>1.1091245218868742</v>
      </c>
      <c r="J70" s="5">
        <f t="shared" si="8"/>
        <v>1.0580090164076892</v>
      </c>
      <c r="K70" s="5">
        <f t="shared" si="8"/>
        <v>1.0581951398826102</v>
      </c>
    </row>
    <row r="71" spans="1:11" ht="12.75" hidden="1">
      <c r="A71" s="1" t="s">
        <v>135</v>
      </c>
      <c r="B71" s="2">
        <f>+B83</f>
        <v>4511309019</v>
      </c>
      <c r="C71" s="2">
        <f aca="true" t="shared" si="9" ref="C71:K71">+C83</f>
        <v>4819693934</v>
      </c>
      <c r="D71" s="2">
        <f t="shared" si="9"/>
        <v>4727158816</v>
      </c>
      <c r="E71" s="2">
        <f t="shared" si="9"/>
        <v>9549850438</v>
      </c>
      <c r="F71" s="2">
        <f t="shared" si="9"/>
        <v>15420023950</v>
      </c>
      <c r="G71" s="2">
        <f t="shared" si="9"/>
        <v>15420023950</v>
      </c>
      <c r="H71" s="2">
        <f t="shared" si="9"/>
        <v>25764755990</v>
      </c>
      <c r="I71" s="2">
        <f t="shared" si="9"/>
        <v>64609534889</v>
      </c>
      <c r="J71" s="2">
        <f t="shared" si="9"/>
        <v>66425242931</v>
      </c>
      <c r="K71" s="2">
        <f t="shared" si="9"/>
        <v>69451742088</v>
      </c>
    </row>
    <row r="72" spans="1:11" ht="12.75" hidden="1">
      <c r="A72" s="1" t="s">
        <v>136</v>
      </c>
      <c r="B72" s="2">
        <f>+B77</f>
        <v>10250734322</v>
      </c>
      <c r="C72" s="2">
        <f aca="true" t="shared" si="10" ref="C72:K72">+C77</f>
        <v>15064798991</v>
      </c>
      <c r="D72" s="2">
        <f t="shared" si="10"/>
        <v>48399724029</v>
      </c>
      <c r="E72" s="2">
        <f t="shared" si="10"/>
        <v>53874508419</v>
      </c>
      <c r="F72" s="2">
        <f t="shared" si="10"/>
        <v>53323605274</v>
      </c>
      <c r="G72" s="2">
        <f t="shared" si="10"/>
        <v>53323605274</v>
      </c>
      <c r="H72" s="2">
        <f t="shared" si="10"/>
        <v>60697439512</v>
      </c>
      <c r="I72" s="2">
        <f t="shared" si="10"/>
        <v>58252733227</v>
      </c>
      <c r="J72" s="2">
        <f t="shared" si="10"/>
        <v>62783248442</v>
      </c>
      <c r="K72" s="2">
        <f t="shared" si="10"/>
        <v>65632263342</v>
      </c>
    </row>
    <row r="73" spans="1:11" ht="12.75" hidden="1">
      <c r="A73" s="1" t="s">
        <v>137</v>
      </c>
      <c r="B73" s="2">
        <f>+B74</f>
        <v>1652442657.833333</v>
      </c>
      <c r="C73" s="2">
        <f aca="true" t="shared" si="11" ref="C73:K73">+(C78+C80+C81+C82)-(B78+B80+B81+B82)</f>
        <v>1370807768</v>
      </c>
      <c r="D73" s="2">
        <f t="shared" si="11"/>
        <v>2057460046</v>
      </c>
      <c r="E73" s="2">
        <f t="shared" si="11"/>
        <v>1054302985</v>
      </c>
      <c r="F73" s="2">
        <f>+(F78+F80+F81+F82)-(D78+D80+D81+D82)</f>
        <v>1523570419</v>
      </c>
      <c r="G73" s="2">
        <f>+(G78+G80+G81+G82)-(D78+D80+D81+D82)</f>
        <v>1523570419</v>
      </c>
      <c r="H73" s="2">
        <f>+(H78+H80+H81+H82)-(D78+D80+D81+D82)</f>
        <v>4355576297</v>
      </c>
      <c r="I73" s="2">
        <f>+(I78+I80+I81+I82)-(E78+E80+E81+E82)</f>
        <v>8472096716</v>
      </c>
      <c r="J73" s="2">
        <f t="shared" si="11"/>
        <v>-1581149320</v>
      </c>
      <c r="K73" s="2">
        <f t="shared" si="11"/>
        <v>-1029663775</v>
      </c>
    </row>
    <row r="74" spans="1:11" ht="12.75" hidden="1">
      <c r="A74" s="1" t="s">
        <v>138</v>
      </c>
      <c r="B74" s="2">
        <f>+TREND(C74:E74)</f>
        <v>1652442657.833333</v>
      </c>
      <c r="C74" s="2">
        <f>+C73</f>
        <v>1370807768</v>
      </c>
      <c r="D74" s="2">
        <f aca="true" t="shared" si="12" ref="D74:K74">+D73</f>
        <v>2057460046</v>
      </c>
      <c r="E74" s="2">
        <f t="shared" si="12"/>
        <v>1054302985</v>
      </c>
      <c r="F74" s="2">
        <f t="shared" si="12"/>
        <v>1523570419</v>
      </c>
      <c r="G74" s="2">
        <f t="shared" si="12"/>
        <v>1523570419</v>
      </c>
      <c r="H74" s="2">
        <f t="shared" si="12"/>
        <v>4355576297</v>
      </c>
      <c r="I74" s="2">
        <f t="shared" si="12"/>
        <v>8472096716</v>
      </c>
      <c r="J74" s="2">
        <f t="shared" si="12"/>
        <v>-1581149320</v>
      </c>
      <c r="K74" s="2">
        <f t="shared" si="12"/>
        <v>-1029663775</v>
      </c>
    </row>
    <row r="75" spans="1:11" ht="12.75" hidden="1">
      <c r="A75" s="1" t="s">
        <v>139</v>
      </c>
      <c r="B75" s="2">
        <f>+B84-(((B80+B81+B78)*B70)-B79)</f>
        <v>10113417322.42458</v>
      </c>
      <c r="C75" s="2">
        <f aca="true" t="shared" si="13" ref="C75:K75">+C84-(((C80+C81+C78)*C70)-C79)</f>
        <v>10956237386.66652</v>
      </c>
      <c r="D75" s="2">
        <f t="shared" si="13"/>
        <v>15702340027.279783</v>
      </c>
      <c r="E75" s="2">
        <f t="shared" si="13"/>
        <v>10207404992.46513</v>
      </c>
      <c r="F75" s="2">
        <f t="shared" si="13"/>
        <v>6175759876.953894</v>
      </c>
      <c r="G75" s="2">
        <f t="shared" si="13"/>
        <v>6175759876.953894</v>
      </c>
      <c r="H75" s="2">
        <f t="shared" si="13"/>
        <v>6619612477.084233</v>
      </c>
      <c r="I75" s="2">
        <f t="shared" si="13"/>
        <v>5027259567.098976</v>
      </c>
      <c r="J75" s="2">
        <f t="shared" si="13"/>
        <v>5330628034.800297</v>
      </c>
      <c r="K75" s="2">
        <f t="shared" si="13"/>
        <v>6352939791.060293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10250734322</v>
      </c>
      <c r="C77" s="3">
        <v>15064798991</v>
      </c>
      <c r="D77" s="3">
        <v>48399724029</v>
      </c>
      <c r="E77" s="3">
        <v>53874508419</v>
      </c>
      <c r="F77" s="3">
        <v>53323605274</v>
      </c>
      <c r="G77" s="3">
        <v>53323605274</v>
      </c>
      <c r="H77" s="3">
        <v>60697439512</v>
      </c>
      <c r="I77" s="3">
        <v>58252733227</v>
      </c>
      <c r="J77" s="3">
        <v>62783248442</v>
      </c>
      <c r="K77" s="3">
        <v>65632263342</v>
      </c>
    </row>
    <row r="78" spans="1:11" ht="12.75" hidden="1">
      <c r="A78" s="1" t="s">
        <v>66</v>
      </c>
      <c r="B78" s="3">
        <v>11185800</v>
      </c>
      <c r="C78" s="3">
        <v>-110638253</v>
      </c>
      <c r="D78" s="3">
        <v>109465204</v>
      </c>
      <c r="E78" s="3">
        <v>35788850</v>
      </c>
      <c r="F78" s="3">
        <v>30565864</v>
      </c>
      <c r="G78" s="3">
        <v>30565864</v>
      </c>
      <c r="H78" s="3">
        <v>200522662</v>
      </c>
      <c r="I78" s="3">
        <v>82425193</v>
      </c>
      <c r="J78" s="3">
        <v>86537217</v>
      </c>
      <c r="K78" s="3">
        <v>83194606</v>
      </c>
    </row>
    <row r="79" spans="1:11" ht="12.75" hidden="1">
      <c r="A79" s="1" t="s">
        <v>67</v>
      </c>
      <c r="B79" s="3">
        <v>6803689854</v>
      </c>
      <c r="C79" s="3">
        <v>7795623625</v>
      </c>
      <c r="D79" s="3">
        <v>10413835790</v>
      </c>
      <c r="E79" s="3">
        <v>7062850469</v>
      </c>
      <c r="F79" s="3">
        <v>6102966971</v>
      </c>
      <c r="G79" s="3">
        <v>6102966971</v>
      </c>
      <c r="H79" s="3">
        <v>4617404535</v>
      </c>
      <c r="I79" s="3">
        <v>16565562244</v>
      </c>
      <c r="J79" s="3">
        <v>15495302696</v>
      </c>
      <c r="K79" s="3">
        <v>15195685534</v>
      </c>
    </row>
    <row r="80" spans="1:11" ht="12.75" hidden="1">
      <c r="A80" s="1" t="s">
        <v>68</v>
      </c>
      <c r="B80" s="3">
        <v>5988571399</v>
      </c>
      <c r="C80" s="3">
        <v>4505429294</v>
      </c>
      <c r="D80" s="3">
        <v>5887042660</v>
      </c>
      <c r="E80" s="3">
        <v>6518520541</v>
      </c>
      <c r="F80" s="3">
        <v>6794383728</v>
      </c>
      <c r="G80" s="3">
        <v>6794383728</v>
      </c>
      <c r="H80" s="3">
        <v>9567759535</v>
      </c>
      <c r="I80" s="3">
        <v>14424070696</v>
      </c>
      <c r="J80" s="3">
        <v>13006016273</v>
      </c>
      <c r="K80" s="3">
        <v>12038263988</v>
      </c>
    </row>
    <row r="81" spans="1:11" ht="12.75" hidden="1">
      <c r="A81" s="1" t="s">
        <v>69</v>
      </c>
      <c r="B81" s="3">
        <v>-2947171305</v>
      </c>
      <c r="C81" s="3">
        <v>41400042</v>
      </c>
      <c r="D81" s="3">
        <v>345897149</v>
      </c>
      <c r="E81" s="3">
        <v>948810225</v>
      </c>
      <c r="F81" s="3">
        <v>1153581276</v>
      </c>
      <c r="G81" s="3">
        <v>1153581276</v>
      </c>
      <c r="H81" s="3">
        <v>1003153832</v>
      </c>
      <c r="I81" s="3">
        <v>1411490489</v>
      </c>
      <c r="J81" s="3">
        <v>1235150420</v>
      </c>
      <c r="K81" s="3">
        <v>1163669915</v>
      </c>
    </row>
    <row r="82" spans="1:11" ht="12.75" hidden="1">
      <c r="A82" s="1" t="s">
        <v>70</v>
      </c>
      <c r="B82" s="3">
        <v>-10268208</v>
      </c>
      <c r="C82" s="3">
        <v>-23065629</v>
      </c>
      <c r="D82" s="3">
        <v>128180487</v>
      </c>
      <c r="E82" s="3">
        <v>21768869</v>
      </c>
      <c r="F82" s="3">
        <v>15625051</v>
      </c>
      <c r="G82" s="3">
        <v>15625051</v>
      </c>
      <c r="H82" s="3">
        <v>54725768</v>
      </c>
      <c r="I82" s="3">
        <v>78998823</v>
      </c>
      <c r="J82" s="3">
        <v>88131971</v>
      </c>
      <c r="K82" s="3">
        <v>101043597</v>
      </c>
    </row>
    <row r="83" spans="1:11" ht="12.75" hidden="1">
      <c r="A83" s="1" t="s">
        <v>71</v>
      </c>
      <c r="B83" s="3">
        <v>4511309019</v>
      </c>
      <c r="C83" s="3">
        <v>4819693934</v>
      </c>
      <c r="D83" s="3">
        <v>4727158816</v>
      </c>
      <c r="E83" s="3">
        <v>9549850438</v>
      </c>
      <c r="F83" s="3">
        <v>15420023950</v>
      </c>
      <c r="G83" s="3">
        <v>15420023950</v>
      </c>
      <c r="H83" s="3">
        <v>25764755990</v>
      </c>
      <c r="I83" s="3">
        <v>64609534889</v>
      </c>
      <c r="J83" s="3">
        <v>66425242931</v>
      </c>
      <c r="K83" s="3">
        <v>69451742088</v>
      </c>
    </row>
    <row r="84" spans="1:11" ht="12.75" hidden="1">
      <c r="A84" s="1" t="s">
        <v>72</v>
      </c>
      <c r="B84" s="3">
        <v>4653158860</v>
      </c>
      <c r="C84" s="3">
        <v>4579888142</v>
      </c>
      <c r="D84" s="3">
        <v>5907961401</v>
      </c>
      <c r="E84" s="3">
        <v>4474565177</v>
      </c>
      <c r="F84" s="3">
        <v>2380010065</v>
      </c>
      <c r="G84" s="3">
        <v>2380010065</v>
      </c>
      <c r="H84" s="3">
        <v>6574450580</v>
      </c>
      <c r="I84" s="3">
        <v>6116726354</v>
      </c>
      <c r="J84" s="3">
        <v>4994165260</v>
      </c>
      <c r="K84" s="3">
        <v>5215512678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17692281</v>
      </c>
      <c r="C5" s="6">
        <v>14613070</v>
      </c>
      <c r="D5" s="23">
        <v>10854077</v>
      </c>
      <c r="E5" s="24">
        <v>11182502</v>
      </c>
      <c r="F5" s="6">
        <v>0</v>
      </c>
      <c r="G5" s="25">
        <v>0</v>
      </c>
      <c r="H5" s="26">
        <v>14374196</v>
      </c>
      <c r="I5" s="24">
        <v>18634449</v>
      </c>
      <c r="J5" s="6">
        <v>19417300</v>
      </c>
      <c r="K5" s="25">
        <v>20269460</v>
      </c>
    </row>
    <row r="6" spans="1:11" ht="13.5">
      <c r="A6" s="22" t="s">
        <v>18</v>
      </c>
      <c r="B6" s="6">
        <v>61868249</v>
      </c>
      <c r="C6" s="6">
        <v>69894654</v>
      </c>
      <c r="D6" s="23">
        <v>65269919</v>
      </c>
      <c r="E6" s="24">
        <v>89462101</v>
      </c>
      <c r="F6" s="6">
        <v>54811005</v>
      </c>
      <c r="G6" s="25">
        <v>54811005</v>
      </c>
      <c r="H6" s="26">
        <v>41928871</v>
      </c>
      <c r="I6" s="24">
        <v>84807244</v>
      </c>
      <c r="J6" s="6">
        <v>88530994</v>
      </c>
      <c r="K6" s="25">
        <v>92256997</v>
      </c>
    </row>
    <row r="7" spans="1:11" ht="13.5">
      <c r="A7" s="22" t="s">
        <v>19</v>
      </c>
      <c r="B7" s="6">
        <v>0</v>
      </c>
      <c r="C7" s="6">
        <v>0</v>
      </c>
      <c r="D7" s="23">
        <v>1604</v>
      </c>
      <c r="E7" s="24">
        <v>269829</v>
      </c>
      <c r="F7" s="6">
        <v>269829</v>
      </c>
      <c r="G7" s="25">
        <v>269829</v>
      </c>
      <c r="H7" s="26">
        <v>0</v>
      </c>
      <c r="I7" s="24">
        <v>281000</v>
      </c>
      <c r="J7" s="6">
        <v>293000</v>
      </c>
      <c r="K7" s="25">
        <v>296000</v>
      </c>
    </row>
    <row r="8" spans="1:11" ht="13.5">
      <c r="A8" s="22" t="s">
        <v>20</v>
      </c>
      <c r="B8" s="6">
        <v>50381168</v>
      </c>
      <c r="C8" s="6">
        <v>46310087</v>
      </c>
      <c r="D8" s="23">
        <v>34907792</v>
      </c>
      <c r="E8" s="24">
        <v>53112000</v>
      </c>
      <c r="F8" s="6">
        <v>49366000</v>
      </c>
      <c r="G8" s="25">
        <v>49366000</v>
      </c>
      <c r="H8" s="26">
        <v>48923808</v>
      </c>
      <c r="I8" s="24">
        <v>45555000</v>
      </c>
      <c r="J8" s="6">
        <v>46432000</v>
      </c>
      <c r="K8" s="25">
        <v>45793000</v>
      </c>
    </row>
    <row r="9" spans="1:11" ht="13.5">
      <c r="A9" s="22" t="s">
        <v>21</v>
      </c>
      <c r="B9" s="6">
        <v>21199503</v>
      </c>
      <c r="C9" s="6">
        <v>610637</v>
      </c>
      <c r="D9" s="23">
        <v>25574752</v>
      </c>
      <c r="E9" s="24">
        <v>20115020</v>
      </c>
      <c r="F9" s="6">
        <v>19199622</v>
      </c>
      <c r="G9" s="25">
        <v>19199622</v>
      </c>
      <c r="H9" s="26">
        <v>3139095</v>
      </c>
      <c r="I9" s="24">
        <v>20324963</v>
      </c>
      <c r="J9" s="6">
        <v>20881939</v>
      </c>
      <c r="K9" s="25">
        <v>21491815</v>
      </c>
    </row>
    <row r="10" spans="1:11" ht="25.5">
      <c r="A10" s="27" t="s">
        <v>128</v>
      </c>
      <c r="B10" s="28">
        <f>SUM(B5:B9)</f>
        <v>151141201</v>
      </c>
      <c r="C10" s="29">
        <f aca="true" t="shared" si="0" ref="C10:K10">SUM(C5:C9)</f>
        <v>131428448</v>
      </c>
      <c r="D10" s="30">
        <f t="shared" si="0"/>
        <v>136608144</v>
      </c>
      <c r="E10" s="28">
        <f t="shared" si="0"/>
        <v>174141452</v>
      </c>
      <c r="F10" s="29">
        <f t="shared" si="0"/>
        <v>123646456</v>
      </c>
      <c r="G10" s="31">
        <f t="shared" si="0"/>
        <v>123646456</v>
      </c>
      <c r="H10" s="32">
        <f t="shared" si="0"/>
        <v>108365970</v>
      </c>
      <c r="I10" s="28">
        <f t="shared" si="0"/>
        <v>169602656</v>
      </c>
      <c r="J10" s="29">
        <f t="shared" si="0"/>
        <v>175555233</v>
      </c>
      <c r="K10" s="31">
        <f t="shared" si="0"/>
        <v>180107272</v>
      </c>
    </row>
    <row r="11" spans="1:11" ht="13.5">
      <c r="A11" s="22" t="s">
        <v>22</v>
      </c>
      <c r="B11" s="6">
        <v>38985965</v>
      </c>
      <c r="C11" s="6">
        <v>57172126</v>
      </c>
      <c r="D11" s="23">
        <v>39603423</v>
      </c>
      <c r="E11" s="24">
        <v>46113004</v>
      </c>
      <c r="F11" s="6">
        <v>48853131</v>
      </c>
      <c r="G11" s="25">
        <v>48853131</v>
      </c>
      <c r="H11" s="26">
        <v>46279864</v>
      </c>
      <c r="I11" s="24">
        <v>51393005</v>
      </c>
      <c r="J11" s="6">
        <v>53553096</v>
      </c>
      <c r="K11" s="25">
        <v>55908749</v>
      </c>
    </row>
    <row r="12" spans="1:11" ht="13.5">
      <c r="A12" s="22" t="s">
        <v>23</v>
      </c>
      <c r="B12" s="6">
        <v>2524606</v>
      </c>
      <c r="C12" s="6">
        <v>1906808</v>
      </c>
      <c r="D12" s="23">
        <v>2524606</v>
      </c>
      <c r="E12" s="24">
        <v>2544000</v>
      </c>
      <c r="F12" s="6">
        <v>2544000</v>
      </c>
      <c r="G12" s="25">
        <v>2544000</v>
      </c>
      <c r="H12" s="26">
        <v>5707851</v>
      </c>
      <c r="I12" s="24">
        <v>2544000</v>
      </c>
      <c r="J12" s="6">
        <v>2544061</v>
      </c>
      <c r="K12" s="25">
        <v>2544444</v>
      </c>
    </row>
    <row r="13" spans="1:11" ht="13.5">
      <c r="A13" s="22" t="s">
        <v>129</v>
      </c>
      <c r="B13" s="6">
        <v>15615240</v>
      </c>
      <c r="C13" s="6">
        <v>7810239</v>
      </c>
      <c r="D13" s="23">
        <v>16513248</v>
      </c>
      <c r="E13" s="24">
        <v>19064334</v>
      </c>
      <c r="F13" s="6">
        <v>18217257</v>
      </c>
      <c r="G13" s="25">
        <v>18217257</v>
      </c>
      <c r="H13" s="26">
        <v>0</v>
      </c>
      <c r="I13" s="24">
        <v>18217257</v>
      </c>
      <c r="J13" s="6">
        <v>18982089</v>
      </c>
      <c r="K13" s="25">
        <v>19817168</v>
      </c>
    </row>
    <row r="14" spans="1:11" ht="13.5">
      <c r="A14" s="22" t="s">
        <v>24</v>
      </c>
      <c r="B14" s="6">
        <v>386000</v>
      </c>
      <c r="C14" s="6">
        <v>289078</v>
      </c>
      <c r="D14" s="23">
        <v>386000</v>
      </c>
      <c r="E14" s="24">
        <v>0</v>
      </c>
      <c r="F14" s="6">
        <v>1247900</v>
      </c>
      <c r="G14" s="25">
        <v>1247900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130</v>
      </c>
      <c r="B15" s="6">
        <v>60065010</v>
      </c>
      <c r="C15" s="6">
        <v>66930973</v>
      </c>
      <c r="D15" s="23">
        <v>60065010</v>
      </c>
      <c r="E15" s="24">
        <v>70318036</v>
      </c>
      <c r="F15" s="6">
        <v>58065923</v>
      </c>
      <c r="G15" s="25">
        <v>58065923</v>
      </c>
      <c r="H15" s="26">
        <v>53852907</v>
      </c>
      <c r="I15" s="24">
        <v>79284000</v>
      </c>
      <c r="J15" s="6">
        <v>82613450</v>
      </c>
      <c r="K15" s="25">
        <v>86137940</v>
      </c>
    </row>
    <row r="16" spans="1:11" ht="13.5">
      <c r="A16" s="22" t="s">
        <v>20</v>
      </c>
      <c r="B16" s="6">
        <v>473684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-110943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57839261</v>
      </c>
      <c r="C17" s="6">
        <v>29953930</v>
      </c>
      <c r="D17" s="23">
        <v>59322540</v>
      </c>
      <c r="E17" s="24">
        <v>31322071</v>
      </c>
      <c r="F17" s="6">
        <v>22384152</v>
      </c>
      <c r="G17" s="25">
        <v>22384152</v>
      </c>
      <c r="H17" s="26">
        <v>14590391</v>
      </c>
      <c r="I17" s="24">
        <v>17316051</v>
      </c>
      <c r="J17" s="6">
        <v>16963610</v>
      </c>
      <c r="K17" s="25">
        <v>16829648</v>
      </c>
    </row>
    <row r="18" spans="1:11" ht="13.5">
      <c r="A18" s="33" t="s">
        <v>26</v>
      </c>
      <c r="B18" s="34">
        <f>SUM(B11:B17)</f>
        <v>175889766</v>
      </c>
      <c r="C18" s="35">
        <f aca="true" t="shared" si="1" ref="C18:K18">SUM(C11:C17)</f>
        <v>164063154</v>
      </c>
      <c r="D18" s="36">
        <f t="shared" si="1"/>
        <v>178414827</v>
      </c>
      <c r="E18" s="34">
        <f t="shared" si="1"/>
        <v>169361445</v>
      </c>
      <c r="F18" s="35">
        <f t="shared" si="1"/>
        <v>151312363</v>
      </c>
      <c r="G18" s="37">
        <f t="shared" si="1"/>
        <v>151312363</v>
      </c>
      <c r="H18" s="38">
        <f t="shared" si="1"/>
        <v>120320070</v>
      </c>
      <c r="I18" s="34">
        <f t="shared" si="1"/>
        <v>168754313</v>
      </c>
      <c r="J18" s="35">
        <f t="shared" si="1"/>
        <v>174656306</v>
      </c>
      <c r="K18" s="37">
        <f t="shared" si="1"/>
        <v>181237949</v>
      </c>
    </row>
    <row r="19" spans="1:11" ht="13.5">
      <c r="A19" s="33" t="s">
        <v>27</v>
      </c>
      <c r="B19" s="39">
        <f>+B10-B18</f>
        <v>-24748565</v>
      </c>
      <c r="C19" s="40">
        <f aca="true" t="shared" si="2" ref="C19:K19">+C10-C18</f>
        <v>-32634706</v>
      </c>
      <c r="D19" s="41">
        <f t="shared" si="2"/>
        <v>-41806683</v>
      </c>
      <c r="E19" s="39">
        <f t="shared" si="2"/>
        <v>4780007</v>
      </c>
      <c r="F19" s="40">
        <f t="shared" si="2"/>
        <v>-27665907</v>
      </c>
      <c r="G19" s="42">
        <f t="shared" si="2"/>
        <v>-27665907</v>
      </c>
      <c r="H19" s="43">
        <f t="shared" si="2"/>
        <v>-11954100</v>
      </c>
      <c r="I19" s="39">
        <f t="shared" si="2"/>
        <v>848343</v>
      </c>
      <c r="J19" s="40">
        <f t="shared" si="2"/>
        <v>898927</v>
      </c>
      <c r="K19" s="42">
        <f t="shared" si="2"/>
        <v>-1130677</v>
      </c>
    </row>
    <row r="20" spans="1:11" ht="25.5">
      <c r="A20" s="44" t="s">
        <v>28</v>
      </c>
      <c r="B20" s="45">
        <v>1900000</v>
      </c>
      <c r="C20" s="46">
        <v>20862000</v>
      </c>
      <c r="D20" s="47">
        <v>11725404</v>
      </c>
      <c r="E20" s="45">
        <v>16981000</v>
      </c>
      <c r="F20" s="46">
        <v>11834000</v>
      </c>
      <c r="G20" s="48">
        <v>11834000</v>
      </c>
      <c r="H20" s="49">
        <v>6981000</v>
      </c>
      <c r="I20" s="45">
        <v>12463000</v>
      </c>
      <c r="J20" s="46">
        <v>13114000</v>
      </c>
      <c r="K20" s="48">
        <v>13503000</v>
      </c>
    </row>
    <row r="21" spans="1:11" ht="63.75">
      <c r="A21" s="50" t="s">
        <v>131</v>
      </c>
      <c r="B21" s="51">
        <v>105295</v>
      </c>
      <c r="C21" s="52">
        <v>133814</v>
      </c>
      <c r="D21" s="53">
        <v>283380</v>
      </c>
      <c r="E21" s="51">
        <v>0</v>
      </c>
      <c r="F21" s="52">
        <v>0</v>
      </c>
      <c r="G21" s="54">
        <v>0</v>
      </c>
      <c r="H21" s="55">
        <v>152879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-22743270</v>
      </c>
      <c r="C22" s="58">
        <f aca="true" t="shared" si="3" ref="C22:K22">SUM(C19:C21)</f>
        <v>-11638892</v>
      </c>
      <c r="D22" s="59">
        <f t="shared" si="3"/>
        <v>-29797899</v>
      </c>
      <c r="E22" s="57">
        <f t="shared" si="3"/>
        <v>21761007</v>
      </c>
      <c r="F22" s="58">
        <f t="shared" si="3"/>
        <v>-15831907</v>
      </c>
      <c r="G22" s="60">
        <f t="shared" si="3"/>
        <v>-15831907</v>
      </c>
      <c r="H22" s="61">
        <f t="shared" si="3"/>
        <v>-4820221</v>
      </c>
      <c r="I22" s="57">
        <f t="shared" si="3"/>
        <v>13311343</v>
      </c>
      <c r="J22" s="58">
        <f t="shared" si="3"/>
        <v>14012927</v>
      </c>
      <c r="K22" s="60">
        <f t="shared" si="3"/>
        <v>12372323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-22743270</v>
      </c>
      <c r="C24" s="40">
        <f aca="true" t="shared" si="4" ref="C24:K24">SUM(C22:C23)</f>
        <v>-11638892</v>
      </c>
      <c r="D24" s="41">
        <f t="shared" si="4"/>
        <v>-29797899</v>
      </c>
      <c r="E24" s="39">
        <f t="shared" si="4"/>
        <v>21761007</v>
      </c>
      <c r="F24" s="40">
        <f t="shared" si="4"/>
        <v>-15831907</v>
      </c>
      <c r="G24" s="42">
        <f t="shared" si="4"/>
        <v>-15831907</v>
      </c>
      <c r="H24" s="43">
        <f t="shared" si="4"/>
        <v>-4820221</v>
      </c>
      <c r="I24" s="39">
        <f t="shared" si="4"/>
        <v>13311343</v>
      </c>
      <c r="J24" s="40">
        <f t="shared" si="4"/>
        <v>14012927</v>
      </c>
      <c r="K24" s="42">
        <f t="shared" si="4"/>
        <v>12372323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14758353</v>
      </c>
      <c r="C27" s="7">
        <v>-67314548</v>
      </c>
      <c r="D27" s="69">
        <v>15524128</v>
      </c>
      <c r="E27" s="70">
        <v>16441951</v>
      </c>
      <c r="F27" s="7">
        <v>6242693</v>
      </c>
      <c r="G27" s="71">
        <v>6242693</v>
      </c>
      <c r="H27" s="72">
        <v>6958339</v>
      </c>
      <c r="I27" s="70">
        <v>11839850</v>
      </c>
      <c r="J27" s="7">
        <v>12458330</v>
      </c>
      <c r="K27" s="71">
        <v>13502700</v>
      </c>
    </row>
    <row r="28" spans="1:11" ht="13.5">
      <c r="A28" s="73" t="s">
        <v>33</v>
      </c>
      <c r="B28" s="6">
        <v>14188865</v>
      </c>
      <c r="C28" s="6">
        <v>13437586</v>
      </c>
      <c r="D28" s="23">
        <v>13708001</v>
      </c>
      <c r="E28" s="24">
        <v>15971341</v>
      </c>
      <c r="F28" s="6">
        <v>6242693</v>
      </c>
      <c r="G28" s="25">
        <v>6242693</v>
      </c>
      <c r="H28" s="26">
        <v>0</v>
      </c>
      <c r="I28" s="24">
        <v>11839850</v>
      </c>
      <c r="J28" s="6">
        <v>12458330</v>
      </c>
      <c r="K28" s="25">
        <v>13502700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14188865</v>
      </c>
      <c r="C32" s="7">
        <f aca="true" t="shared" si="5" ref="C32:K32">SUM(C28:C31)</f>
        <v>13437586</v>
      </c>
      <c r="D32" s="69">
        <f t="shared" si="5"/>
        <v>13708001</v>
      </c>
      <c r="E32" s="70">
        <f t="shared" si="5"/>
        <v>15971341</v>
      </c>
      <c r="F32" s="7">
        <f t="shared" si="5"/>
        <v>6242693</v>
      </c>
      <c r="G32" s="71">
        <f t="shared" si="5"/>
        <v>6242693</v>
      </c>
      <c r="H32" s="72">
        <f t="shared" si="5"/>
        <v>0</v>
      </c>
      <c r="I32" s="70">
        <f t="shared" si="5"/>
        <v>11839850</v>
      </c>
      <c r="J32" s="7">
        <f t="shared" si="5"/>
        <v>12458330</v>
      </c>
      <c r="K32" s="71">
        <f t="shared" si="5"/>
        <v>13502700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38507348</v>
      </c>
      <c r="C35" s="6">
        <v>35266027</v>
      </c>
      <c r="D35" s="23">
        <v>40192050</v>
      </c>
      <c r="E35" s="24">
        <v>44158390</v>
      </c>
      <c r="F35" s="6">
        <v>155351763</v>
      </c>
      <c r="G35" s="25">
        <v>155351763</v>
      </c>
      <c r="H35" s="26">
        <v>-6226975</v>
      </c>
      <c r="I35" s="24">
        <v>245499998</v>
      </c>
      <c r="J35" s="6">
        <v>249233690</v>
      </c>
      <c r="K35" s="25">
        <v>253987433</v>
      </c>
    </row>
    <row r="36" spans="1:11" ht="13.5">
      <c r="A36" s="22" t="s">
        <v>39</v>
      </c>
      <c r="B36" s="6">
        <v>234604</v>
      </c>
      <c r="C36" s="6">
        <v>18594899</v>
      </c>
      <c r="D36" s="23">
        <v>24908674</v>
      </c>
      <c r="E36" s="24">
        <v>-1422383</v>
      </c>
      <c r="F36" s="6">
        <v>-11974564</v>
      </c>
      <c r="G36" s="25">
        <v>-11974564</v>
      </c>
      <c r="H36" s="26">
        <v>6958339</v>
      </c>
      <c r="I36" s="24">
        <v>207704605</v>
      </c>
      <c r="J36" s="6">
        <v>212309814</v>
      </c>
      <c r="K36" s="25">
        <v>213205691</v>
      </c>
    </row>
    <row r="37" spans="1:11" ht="13.5">
      <c r="A37" s="22" t="s">
        <v>40</v>
      </c>
      <c r="B37" s="6">
        <v>65392164</v>
      </c>
      <c r="C37" s="6">
        <v>57901121</v>
      </c>
      <c r="D37" s="23">
        <v>74389466</v>
      </c>
      <c r="E37" s="24">
        <v>20975000</v>
      </c>
      <c r="F37" s="6">
        <v>159209106</v>
      </c>
      <c r="G37" s="25">
        <v>159209106</v>
      </c>
      <c r="H37" s="26">
        <v>5551563</v>
      </c>
      <c r="I37" s="24">
        <v>215466282</v>
      </c>
      <c r="J37" s="6">
        <v>204388974</v>
      </c>
      <c r="K37" s="25">
        <v>191418049</v>
      </c>
    </row>
    <row r="38" spans="1:11" ht="13.5">
      <c r="A38" s="22" t="s">
        <v>41</v>
      </c>
      <c r="B38" s="6">
        <v>-3906942</v>
      </c>
      <c r="C38" s="6">
        <v>330967</v>
      </c>
      <c r="D38" s="23">
        <v>-3583267</v>
      </c>
      <c r="E38" s="24">
        <v>0</v>
      </c>
      <c r="F38" s="6">
        <v>0</v>
      </c>
      <c r="G38" s="25">
        <v>0</v>
      </c>
      <c r="H38" s="26">
        <v>0</v>
      </c>
      <c r="I38" s="24">
        <v>25453694</v>
      </c>
      <c r="J38" s="6">
        <v>26866724</v>
      </c>
      <c r="K38" s="25">
        <v>27664694</v>
      </c>
    </row>
    <row r="39" spans="1:11" ht="13.5">
      <c r="A39" s="22" t="s">
        <v>42</v>
      </c>
      <c r="B39" s="6">
        <v>0</v>
      </c>
      <c r="C39" s="6">
        <v>7267730</v>
      </c>
      <c r="D39" s="23">
        <v>24092421</v>
      </c>
      <c r="E39" s="24">
        <v>0</v>
      </c>
      <c r="F39" s="6">
        <v>0</v>
      </c>
      <c r="G39" s="25">
        <v>0</v>
      </c>
      <c r="H39" s="26">
        <v>0</v>
      </c>
      <c r="I39" s="24">
        <v>212284627</v>
      </c>
      <c r="J39" s="6">
        <v>230287806</v>
      </c>
      <c r="K39" s="25">
        <v>248110381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1889488</v>
      </c>
      <c r="C42" s="6">
        <v>-6642816</v>
      </c>
      <c r="D42" s="23">
        <v>14626652</v>
      </c>
      <c r="E42" s="24">
        <v>116372711</v>
      </c>
      <c r="F42" s="6">
        <v>286398156</v>
      </c>
      <c r="G42" s="25">
        <v>286398156</v>
      </c>
      <c r="H42" s="26">
        <v>21491184</v>
      </c>
      <c r="I42" s="24">
        <v>12887777</v>
      </c>
      <c r="J42" s="6">
        <v>20164440</v>
      </c>
      <c r="K42" s="25">
        <v>21039070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-4080341</v>
      </c>
      <c r="F43" s="6">
        <v>-2242693</v>
      </c>
      <c r="G43" s="25">
        <v>-2242693</v>
      </c>
      <c r="H43" s="26">
        <v>0</v>
      </c>
      <c r="I43" s="24">
        <v>-11839850</v>
      </c>
      <c r="J43" s="6">
        <v>-12458330</v>
      </c>
      <c r="K43" s="25">
        <v>-20374663</v>
      </c>
    </row>
    <row r="44" spans="1:11" ht="13.5">
      <c r="A44" s="22" t="s">
        <v>46</v>
      </c>
      <c r="B44" s="6">
        <v>6790</v>
      </c>
      <c r="C44" s="6">
        <v>-6790</v>
      </c>
      <c r="D44" s="23">
        <v>14579</v>
      </c>
      <c r="E44" s="24">
        <v>-14579</v>
      </c>
      <c r="F44" s="6">
        <v>7335421</v>
      </c>
      <c r="G44" s="25">
        <v>7335421</v>
      </c>
      <c r="H44" s="26">
        <v>450</v>
      </c>
      <c r="I44" s="24">
        <v>-3046916</v>
      </c>
      <c r="J44" s="6">
        <v>-798000</v>
      </c>
      <c r="K44" s="25">
        <v>-798000</v>
      </c>
    </row>
    <row r="45" spans="1:11" ht="13.5">
      <c r="A45" s="33" t="s">
        <v>47</v>
      </c>
      <c r="B45" s="7">
        <v>1896278</v>
      </c>
      <c r="C45" s="7">
        <v>-6649606</v>
      </c>
      <c r="D45" s="69">
        <v>14637231</v>
      </c>
      <c r="E45" s="70">
        <v>112277791</v>
      </c>
      <c r="F45" s="7">
        <v>291490884</v>
      </c>
      <c r="G45" s="71">
        <v>291490884</v>
      </c>
      <c r="H45" s="72">
        <v>19491184</v>
      </c>
      <c r="I45" s="70">
        <v>2501011</v>
      </c>
      <c r="J45" s="7">
        <v>9409121</v>
      </c>
      <c r="K45" s="71">
        <v>9275528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1817946</v>
      </c>
      <c r="C48" s="6">
        <v>6439196</v>
      </c>
      <c r="D48" s="23">
        <v>2019629</v>
      </c>
      <c r="E48" s="24">
        <v>55805276</v>
      </c>
      <c r="F48" s="6">
        <v>172785679</v>
      </c>
      <c r="G48" s="25">
        <v>172785679</v>
      </c>
      <c r="H48" s="26">
        <v>4133040</v>
      </c>
      <c r="I48" s="24">
        <v>6004933</v>
      </c>
      <c r="J48" s="6">
        <v>3755459</v>
      </c>
      <c r="K48" s="25">
        <v>6051486</v>
      </c>
    </row>
    <row r="49" spans="1:11" ht="13.5">
      <c r="A49" s="22" t="s">
        <v>50</v>
      </c>
      <c r="B49" s="6">
        <f>+B75</f>
        <v>64580765</v>
      </c>
      <c r="C49" s="6">
        <f aca="true" t="shared" si="6" ref="C49:K49">+C75</f>
        <v>42241956</v>
      </c>
      <c r="D49" s="23">
        <f t="shared" si="6"/>
        <v>78606812</v>
      </c>
      <c r="E49" s="24">
        <f t="shared" si="6"/>
        <v>34571848.93152688</v>
      </c>
      <c r="F49" s="6">
        <f t="shared" si="6"/>
        <v>187298865.1417889</v>
      </c>
      <c r="G49" s="25">
        <f t="shared" si="6"/>
        <v>187298865.1417889</v>
      </c>
      <c r="H49" s="26">
        <f t="shared" si="6"/>
        <v>687698</v>
      </c>
      <c r="I49" s="24">
        <f t="shared" si="6"/>
        <v>68134860.49148211</v>
      </c>
      <c r="J49" s="6">
        <f t="shared" si="6"/>
        <v>47146547.303577036</v>
      </c>
      <c r="K49" s="25">
        <f t="shared" si="6"/>
        <v>20988699.163023293</v>
      </c>
    </row>
    <row r="50" spans="1:11" ht="13.5">
      <c r="A50" s="33" t="s">
        <v>51</v>
      </c>
      <c r="B50" s="7">
        <f>+B48-B49</f>
        <v>-62762819</v>
      </c>
      <c r="C50" s="7">
        <f aca="true" t="shared" si="7" ref="C50:K50">+C48-C49</f>
        <v>-35802760</v>
      </c>
      <c r="D50" s="69">
        <f t="shared" si="7"/>
        <v>-76587183</v>
      </c>
      <c r="E50" s="70">
        <f t="shared" si="7"/>
        <v>21233427.068473123</v>
      </c>
      <c r="F50" s="7">
        <f t="shared" si="7"/>
        <v>-14513186.1417889</v>
      </c>
      <c r="G50" s="71">
        <f t="shared" si="7"/>
        <v>-14513186.1417889</v>
      </c>
      <c r="H50" s="72">
        <f t="shared" si="7"/>
        <v>3445342</v>
      </c>
      <c r="I50" s="70">
        <f t="shared" si="7"/>
        <v>-62129927.49148211</v>
      </c>
      <c r="J50" s="7">
        <f t="shared" si="7"/>
        <v>-43391088.303577036</v>
      </c>
      <c r="K50" s="71">
        <f t="shared" si="7"/>
        <v>-14937213.163023293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234604</v>
      </c>
      <c r="C53" s="6">
        <v>18594899</v>
      </c>
      <c r="D53" s="23">
        <v>24908674</v>
      </c>
      <c r="E53" s="24">
        <v>-1422383</v>
      </c>
      <c r="F53" s="6">
        <v>-11974564</v>
      </c>
      <c r="G53" s="25">
        <v>-11974564</v>
      </c>
      <c r="H53" s="26">
        <v>6958339</v>
      </c>
      <c r="I53" s="24">
        <v>175399010</v>
      </c>
      <c r="J53" s="6">
        <v>180004419</v>
      </c>
      <c r="K53" s="25">
        <v>180900096</v>
      </c>
    </row>
    <row r="54" spans="1:11" ht="13.5">
      <c r="A54" s="22" t="s">
        <v>54</v>
      </c>
      <c r="B54" s="6">
        <v>0</v>
      </c>
      <c r="C54" s="6">
        <v>7808094</v>
      </c>
      <c r="D54" s="23">
        <v>16513248</v>
      </c>
      <c r="E54" s="24">
        <v>19064334</v>
      </c>
      <c r="F54" s="6">
        <v>18217257</v>
      </c>
      <c r="G54" s="25">
        <v>18217257</v>
      </c>
      <c r="H54" s="26">
        <v>0</v>
      </c>
      <c r="I54" s="24">
        <v>18217257</v>
      </c>
      <c r="J54" s="6">
        <v>18982089</v>
      </c>
      <c r="K54" s="25">
        <v>19817168</v>
      </c>
    </row>
    <row r="55" spans="1:11" ht="13.5">
      <c r="A55" s="22" t="s">
        <v>55</v>
      </c>
      <c r="B55" s="6">
        <v>12730489</v>
      </c>
      <c r="C55" s="6">
        <v>-66091026</v>
      </c>
      <c r="D55" s="23">
        <v>13496264</v>
      </c>
      <c r="E55" s="24">
        <v>10592150</v>
      </c>
      <c r="F55" s="6">
        <v>2242693</v>
      </c>
      <c r="G55" s="25">
        <v>2242693</v>
      </c>
      <c r="H55" s="26">
        <v>6820109</v>
      </c>
      <c r="I55" s="24">
        <v>3749297</v>
      </c>
      <c r="J55" s="6">
        <v>3080259</v>
      </c>
      <c r="K55" s="25">
        <v>1823965</v>
      </c>
    </row>
    <row r="56" spans="1:11" ht="13.5">
      <c r="A56" s="22" t="s">
        <v>56</v>
      </c>
      <c r="B56" s="6">
        <v>1042309</v>
      </c>
      <c r="C56" s="6">
        <v>267223</v>
      </c>
      <c r="D56" s="23">
        <v>29087</v>
      </c>
      <c r="E56" s="24">
        <v>300000</v>
      </c>
      <c r="F56" s="6">
        <v>0</v>
      </c>
      <c r="G56" s="25">
        <v>0</v>
      </c>
      <c r="H56" s="26">
        <v>9973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3677913</v>
      </c>
      <c r="F60" s="6">
        <v>3677913</v>
      </c>
      <c r="G60" s="25">
        <v>3677913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0.38747257692115084</v>
      </c>
      <c r="F70" s="5">
        <f t="shared" si="8"/>
        <v>1.1859503706332464</v>
      </c>
      <c r="G70" s="5">
        <f t="shared" si="8"/>
        <v>1.1859503706332464</v>
      </c>
      <c r="H70" s="5">
        <f t="shared" si="8"/>
        <v>0</v>
      </c>
      <c r="I70" s="5">
        <f t="shared" si="8"/>
        <v>0.8766136150286732</v>
      </c>
      <c r="J70" s="5">
        <f t="shared" si="8"/>
        <v>0.8759557853178612</v>
      </c>
      <c r="K70" s="5">
        <f t="shared" si="8"/>
        <v>0.9170408173765187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45301614</v>
      </c>
      <c r="F71" s="2">
        <f t="shared" si="9"/>
        <v>85493560</v>
      </c>
      <c r="G71" s="2">
        <f t="shared" si="9"/>
        <v>85493560</v>
      </c>
      <c r="H71" s="2">
        <f t="shared" si="9"/>
        <v>0</v>
      </c>
      <c r="I71" s="2">
        <f t="shared" si="9"/>
        <v>105125833</v>
      </c>
      <c r="J71" s="2">
        <f t="shared" si="9"/>
        <v>109341385</v>
      </c>
      <c r="K71" s="2">
        <f t="shared" si="9"/>
        <v>119065161</v>
      </c>
    </row>
    <row r="72" spans="1:11" ht="12.75" hidden="1">
      <c r="A72" s="1" t="s">
        <v>136</v>
      </c>
      <c r="B72" s="2">
        <f>+B77</f>
        <v>95864558</v>
      </c>
      <c r="C72" s="2">
        <f aca="true" t="shared" si="10" ref="C72:K72">+C77</f>
        <v>85461923</v>
      </c>
      <c r="D72" s="2">
        <f t="shared" si="10"/>
        <v>96709383</v>
      </c>
      <c r="E72" s="2">
        <f t="shared" si="10"/>
        <v>116915665</v>
      </c>
      <c r="F72" s="2">
        <f t="shared" si="10"/>
        <v>72088649</v>
      </c>
      <c r="G72" s="2">
        <f t="shared" si="10"/>
        <v>72088649</v>
      </c>
      <c r="H72" s="2">
        <f t="shared" si="10"/>
        <v>59419869</v>
      </c>
      <c r="I72" s="2">
        <f t="shared" si="10"/>
        <v>119922656</v>
      </c>
      <c r="J72" s="2">
        <f t="shared" si="10"/>
        <v>124825233</v>
      </c>
      <c r="K72" s="2">
        <f t="shared" si="10"/>
        <v>129836272</v>
      </c>
    </row>
    <row r="73" spans="1:11" ht="12.75" hidden="1">
      <c r="A73" s="1" t="s">
        <v>137</v>
      </c>
      <c r="B73" s="2">
        <f>+B74</f>
        <v>4868059.499999993</v>
      </c>
      <c r="C73" s="2">
        <f aca="true" t="shared" si="11" ref="C73:K73">+(C78+C80+C81+C82)-(B78+B80+B81+B82)</f>
        <v>-7858281</v>
      </c>
      <c r="D73" s="2">
        <f t="shared" si="11"/>
        <v>9341300</v>
      </c>
      <c r="E73" s="2">
        <f t="shared" si="11"/>
        <v>-49817162</v>
      </c>
      <c r="F73" s="2">
        <f>+(F78+F80+F81+F82)-(D78+D80+D81+D82)</f>
        <v>-55604192</v>
      </c>
      <c r="G73" s="2">
        <f>+(G78+G80+G81+G82)-(D78+D80+D81+D82)</f>
        <v>-55604192</v>
      </c>
      <c r="H73" s="2">
        <f>+(H78+H80+H81+H82)-(D78+D80+D81+D82)</f>
        <v>-48530291</v>
      </c>
      <c r="I73" s="2">
        <f>+(I78+I80+I81+I82)-(E78+E80+E81+E82)</f>
        <v>215505994</v>
      </c>
      <c r="J73" s="2">
        <f t="shared" si="11"/>
        <v>5983166</v>
      </c>
      <c r="K73" s="2">
        <f t="shared" si="11"/>
        <v>2257716</v>
      </c>
    </row>
    <row r="74" spans="1:11" ht="12.75" hidden="1">
      <c r="A74" s="1" t="s">
        <v>138</v>
      </c>
      <c r="B74" s="2">
        <f>+TREND(C74:E74)</f>
        <v>4868059.499999993</v>
      </c>
      <c r="C74" s="2">
        <f>+C73</f>
        <v>-7858281</v>
      </c>
      <c r="D74" s="2">
        <f aca="true" t="shared" si="12" ref="D74:K74">+D73</f>
        <v>9341300</v>
      </c>
      <c r="E74" s="2">
        <f t="shared" si="12"/>
        <v>-49817162</v>
      </c>
      <c r="F74" s="2">
        <f t="shared" si="12"/>
        <v>-55604192</v>
      </c>
      <c r="G74" s="2">
        <f t="shared" si="12"/>
        <v>-55604192</v>
      </c>
      <c r="H74" s="2">
        <f t="shared" si="12"/>
        <v>-48530291</v>
      </c>
      <c r="I74" s="2">
        <f t="shared" si="12"/>
        <v>215505994</v>
      </c>
      <c r="J74" s="2">
        <f t="shared" si="12"/>
        <v>5983166</v>
      </c>
      <c r="K74" s="2">
        <f t="shared" si="12"/>
        <v>2257716</v>
      </c>
    </row>
    <row r="75" spans="1:11" ht="12.75" hidden="1">
      <c r="A75" s="1" t="s">
        <v>139</v>
      </c>
      <c r="B75" s="2">
        <f>+B84-(((B80+B81+B78)*B70)-B79)</f>
        <v>64580765</v>
      </c>
      <c r="C75" s="2">
        <f aca="true" t="shared" si="13" ref="C75:K75">+C84-(((C80+C81+C78)*C70)-C79)</f>
        <v>42241956</v>
      </c>
      <c r="D75" s="2">
        <f t="shared" si="13"/>
        <v>78606812</v>
      </c>
      <c r="E75" s="2">
        <f t="shared" si="13"/>
        <v>34571848.93152688</v>
      </c>
      <c r="F75" s="2">
        <f t="shared" si="13"/>
        <v>187298865.1417889</v>
      </c>
      <c r="G75" s="2">
        <f t="shared" si="13"/>
        <v>187298865.1417889</v>
      </c>
      <c r="H75" s="2">
        <f t="shared" si="13"/>
        <v>687698</v>
      </c>
      <c r="I75" s="2">
        <f t="shared" si="13"/>
        <v>68134860.49148211</v>
      </c>
      <c r="J75" s="2">
        <f t="shared" si="13"/>
        <v>47146547.303577036</v>
      </c>
      <c r="K75" s="2">
        <f t="shared" si="13"/>
        <v>20988699.163023293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95864558</v>
      </c>
      <c r="C77" s="3">
        <v>85461923</v>
      </c>
      <c r="D77" s="3">
        <v>96709383</v>
      </c>
      <c r="E77" s="3">
        <v>116915665</v>
      </c>
      <c r="F77" s="3">
        <v>72088649</v>
      </c>
      <c r="G77" s="3">
        <v>72088649</v>
      </c>
      <c r="H77" s="3">
        <v>59419869</v>
      </c>
      <c r="I77" s="3">
        <v>119922656</v>
      </c>
      <c r="J77" s="3">
        <v>124825233</v>
      </c>
      <c r="K77" s="3">
        <v>129836272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47494526</v>
      </c>
      <c r="C79" s="3">
        <v>54490615</v>
      </c>
      <c r="D79" s="3">
        <v>54143676</v>
      </c>
      <c r="E79" s="3">
        <v>20975000</v>
      </c>
      <c r="F79" s="3">
        <v>151859106</v>
      </c>
      <c r="G79" s="3">
        <v>151859106</v>
      </c>
      <c r="H79" s="3">
        <v>5552013</v>
      </c>
      <c r="I79" s="3">
        <v>206196409</v>
      </c>
      <c r="J79" s="3">
        <v>197475035</v>
      </c>
      <c r="K79" s="3">
        <v>185700110</v>
      </c>
    </row>
    <row r="80" spans="1:11" ht="12.75" hidden="1">
      <c r="A80" s="1" t="s">
        <v>68</v>
      </c>
      <c r="B80" s="3">
        <v>20584787</v>
      </c>
      <c r="C80" s="3">
        <v>30544126</v>
      </c>
      <c r="D80" s="3">
        <v>22322605</v>
      </c>
      <c r="E80" s="3">
        <v>-11646886</v>
      </c>
      <c r="F80" s="3">
        <v>-21799299</v>
      </c>
      <c r="G80" s="3">
        <v>-21799299</v>
      </c>
      <c r="H80" s="3">
        <v>-6229788</v>
      </c>
      <c r="I80" s="3">
        <v>180785381</v>
      </c>
      <c r="J80" s="3">
        <v>189536632</v>
      </c>
      <c r="K80" s="3">
        <v>193329345</v>
      </c>
    </row>
    <row r="81" spans="1:11" ht="12.75" hidden="1">
      <c r="A81" s="1" t="s">
        <v>69</v>
      </c>
      <c r="B81" s="3">
        <v>16102470</v>
      </c>
      <c r="C81" s="3">
        <v>-1715150</v>
      </c>
      <c r="D81" s="3">
        <v>15847671</v>
      </c>
      <c r="E81" s="3">
        <v>0</v>
      </c>
      <c r="F81" s="3">
        <v>4365383</v>
      </c>
      <c r="G81" s="3">
        <v>4365383</v>
      </c>
      <c r="H81" s="3">
        <v>-4130227</v>
      </c>
      <c r="I81" s="3">
        <v>22674089</v>
      </c>
      <c r="J81" s="3">
        <v>19906004</v>
      </c>
      <c r="K81" s="3">
        <v>18371007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399638</v>
      </c>
      <c r="J82" s="3">
        <v>399638</v>
      </c>
      <c r="K82" s="3">
        <v>399638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45301614</v>
      </c>
      <c r="F83" s="3">
        <v>85493560</v>
      </c>
      <c r="G83" s="3">
        <v>85493560</v>
      </c>
      <c r="H83" s="3">
        <v>0</v>
      </c>
      <c r="I83" s="3">
        <v>105125833</v>
      </c>
      <c r="J83" s="3">
        <v>109341385</v>
      </c>
      <c r="K83" s="3">
        <v>119065161</v>
      </c>
    </row>
    <row r="84" spans="1:11" ht="12.75" hidden="1">
      <c r="A84" s="1" t="s">
        <v>72</v>
      </c>
      <c r="B84" s="3">
        <v>17086239</v>
      </c>
      <c r="C84" s="3">
        <v>-12248659</v>
      </c>
      <c r="D84" s="3">
        <v>24463136</v>
      </c>
      <c r="E84" s="3">
        <v>9084000</v>
      </c>
      <c r="F84" s="3">
        <v>14764000</v>
      </c>
      <c r="G84" s="3">
        <v>14764000</v>
      </c>
      <c r="H84" s="3">
        <v>-4864315</v>
      </c>
      <c r="I84" s="3">
        <v>40293793</v>
      </c>
      <c r="J84" s="3">
        <v>33134001</v>
      </c>
      <c r="K84" s="3">
        <v>29426453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4694464</v>
      </c>
      <c r="C5" s="6">
        <v>4941003</v>
      </c>
      <c r="D5" s="23">
        <v>5970420</v>
      </c>
      <c r="E5" s="24">
        <v>7071088</v>
      </c>
      <c r="F5" s="6">
        <v>7071088</v>
      </c>
      <c r="G5" s="25">
        <v>7071088</v>
      </c>
      <c r="H5" s="26">
        <v>5694889</v>
      </c>
      <c r="I5" s="24">
        <v>7495352</v>
      </c>
      <c r="J5" s="6">
        <v>7945072</v>
      </c>
      <c r="K5" s="25">
        <v>8421779</v>
      </c>
    </row>
    <row r="6" spans="1:11" ht="13.5">
      <c r="A6" s="22" t="s">
        <v>18</v>
      </c>
      <c r="B6" s="6">
        <v>66035</v>
      </c>
      <c r="C6" s="6">
        <v>61250</v>
      </c>
      <c r="D6" s="23">
        <v>74243</v>
      </c>
      <c r="E6" s="24">
        <v>78795</v>
      </c>
      <c r="F6" s="6">
        <v>79583</v>
      </c>
      <c r="G6" s="25">
        <v>79583</v>
      </c>
      <c r="H6" s="26">
        <v>80616</v>
      </c>
      <c r="I6" s="24">
        <v>86700</v>
      </c>
      <c r="J6" s="6">
        <v>91902</v>
      </c>
      <c r="K6" s="25">
        <v>97416</v>
      </c>
    </row>
    <row r="7" spans="1:11" ht="13.5">
      <c r="A7" s="22" t="s">
        <v>19</v>
      </c>
      <c r="B7" s="6">
        <v>828372</v>
      </c>
      <c r="C7" s="6">
        <v>852616</v>
      </c>
      <c r="D7" s="23">
        <v>1037341</v>
      </c>
      <c r="E7" s="24">
        <v>1050000</v>
      </c>
      <c r="F7" s="6">
        <v>735000</v>
      </c>
      <c r="G7" s="25">
        <v>735000</v>
      </c>
      <c r="H7" s="26">
        <v>592676</v>
      </c>
      <c r="I7" s="24">
        <v>800000</v>
      </c>
      <c r="J7" s="6">
        <v>848000</v>
      </c>
      <c r="K7" s="25">
        <v>898880</v>
      </c>
    </row>
    <row r="8" spans="1:11" ht="13.5">
      <c r="A8" s="22" t="s">
        <v>20</v>
      </c>
      <c r="B8" s="6">
        <v>36098557</v>
      </c>
      <c r="C8" s="6">
        <v>38066075</v>
      </c>
      <c r="D8" s="23">
        <v>41701282</v>
      </c>
      <c r="E8" s="24">
        <v>43328000</v>
      </c>
      <c r="F8" s="6">
        <v>46842000</v>
      </c>
      <c r="G8" s="25">
        <v>46842000</v>
      </c>
      <c r="H8" s="26">
        <v>49397028</v>
      </c>
      <c r="I8" s="24">
        <v>48019000</v>
      </c>
      <c r="J8" s="6">
        <v>52096000</v>
      </c>
      <c r="K8" s="25">
        <v>52277000</v>
      </c>
    </row>
    <row r="9" spans="1:11" ht="13.5">
      <c r="A9" s="22" t="s">
        <v>21</v>
      </c>
      <c r="B9" s="6">
        <v>2711634</v>
      </c>
      <c r="C9" s="6">
        <v>1864998</v>
      </c>
      <c r="D9" s="23">
        <v>-3650378</v>
      </c>
      <c r="E9" s="24">
        <v>4637045</v>
      </c>
      <c r="F9" s="6">
        <v>3933812</v>
      </c>
      <c r="G9" s="25">
        <v>3933812</v>
      </c>
      <c r="H9" s="26">
        <v>3769271</v>
      </c>
      <c r="I9" s="24">
        <v>1891273</v>
      </c>
      <c r="J9" s="6">
        <v>1161662</v>
      </c>
      <c r="K9" s="25">
        <v>1248427</v>
      </c>
    </row>
    <row r="10" spans="1:11" ht="25.5">
      <c r="A10" s="27" t="s">
        <v>128</v>
      </c>
      <c r="B10" s="28">
        <f>SUM(B5:B9)</f>
        <v>44399062</v>
      </c>
      <c r="C10" s="29">
        <f aca="true" t="shared" si="0" ref="C10:K10">SUM(C5:C9)</f>
        <v>45785942</v>
      </c>
      <c r="D10" s="30">
        <f t="shared" si="0"/>
        <v>45132908</v>
      </c>
      <c r="E10" s="28">
        <f t="shared" si="0"/>
        <v>56164928</v>
      </c>
      <c r="F10" s="29">
        <f t="shared" si="0"/>
        <v>58661483</v>
      </c>
      <c r="G10" s="31">
        <f t="shared" si="0"/>
        <v>58661483</v>
      </c>
      <c r="H10" s="32">
        <f t="shared" si="0"/>
        <v>59534480</v>
      </c>
      <c r="I10" s="28">
        <f t="shared" si="0"/>
        <v>58292325</v>
      </c>
      <c r="J10" s="29">
        <f t="shared" si="0"/>
        <v>62142636</v>
      </c>
      <c r="K10" s="31">
        <f t="shared" si="0"/>
        <v>62943502</v>
      </c>
    </row>
    <row r="11" spans="1:11" ht="13.5">
      <c r="A11" s="22" t="s">
        <v>22</v>
      </c>
      <c r="B11" s="6">
        <v>24629052</v>
      </c>
      <c r="C11" s="6">
        <v>27928648</v>
      </c>
      <c r="D11" s="23">
        <v>31618556</v>
      </c>
      <c r="E11" s="24">
        <v>31398079</v>
      </c>
      <c r="F11" s="6">
        <v>31880110</v>
      </c>
      <c r="G11" s="25">
        <v>31880110</v>
      </c>
      <c r="H11" s="26">
        <v>33002133</v>
      </c>
      <c r="I11" s="24">
        <v>34320660</v>
      </c>
      <c r="J11" s="6">
        <v>34497955</v>
      </c>
      <c r="K11" s="25">
        <v>35756736</v>
      </c>
    </row>
    <row r="12" spans="1:11" ht="13.5">
      <c r="A12" s="22" t="s">
        <v>23</v>
      </c>
      <c r="B12" s="6">
        <v>2394492</v>
      </c>
      <c r="C12" s="6">
        <v>2490359</v>
      </c>
      <c r="D12" s="23">
        <v>2573913</v>
      </c>
      <c r="E12" s="24">
        <v>4446925</v>
      </c>
      <c r="F12" s="6">
        <v>4446925</v>
      </c>
      <c r="G12" s="25">
        <v>4446925</v>
      </c>
      <c r="H12" s="26">
        <v>3506954</v>
      </c>
      <c r="I12" s="24">
        <v>4707910</v>
      </c>
      <c r="J12" s="6">
        <v>4978506</v>
      </c>
      <c r="K12" s="25">
        <v>5158203</v>
      </c>
    </row>
    <row r="13" spans="1:11" ht="13.5">
      <c r="A13" s="22" t="s">
        <v>129</v>
      </c>
      <c r="B13" s="6">
        <v>21659637</v>
      </c>
      <c r="C13" s="6">
        <v>2624232</v>
      </c>
      <c r="D13" s="23">
        <v>10850361</v>
      </c>
      <c r="E13" s="24">
        <v>3212372</v>
      </c>
      <c r="F13" s="6">
        <v>3212372</v>
      </c>
      <c r="G13" s="25">
        <v>3212372</v>
      </c>
      <c r="H13" s="26">
        <v>7811127</v>
      </c>
      <c r="I13" s="24">
        <v>8747736</v>
      </c>
      <c r="J13" s="6">
        <v>9221096</v>
      </c>
      <c r="K13" s="25">
        <v>9774362</v>
      </c>
    </row>
    <row r="14" spans="1:11" ht="13.5">
      <c r="A14" s="22" t="s">
        <v>24</v>
      </c>
      <c r="B14" s="6">
        <v>207731</v>
      </c>
      <c r="C14" s="6">
        <v>154595</v>
      </c>
      <c r="D14" s="23">
        <v>121316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130</v>
      </c>
      <c r="B15" s="6">
        <v>0</v>
      </c>
      <c r="C15" s="6">
        <v>0</v>
      </c>
      <c r="D15" s="23">
        <v>52002</v>
      </c>
      <c r="E15" s="24">
        <v>199128</v>
      </c>
      <c r="F15" s="6">
        <v>199128</v>
      </c>
      <c r="G15" s="25">
        <v>199128</v>
      </c>
      <c r="H15" s="26">
        <v>110184</v>
      </c>
      <c r="I15" s="24">
        <v>292000</v>
      </c>
      <c r="J15" s="6">
        <v>193600</v>
      </c>
      <c r="K15" s="25">
        <v>194236</v>
      </c>
    </row>
    <row r="16" spans="1:11" ht="13.5">
      <c r="A16" s="22" t="s">
        <v>20</v>
      </c>
      <c r="B16" s="6">
        <v>1511659</v>
      </c>
      <c r="C16" s="6">
        <v>637319</v>
      </c>
      <c r="D16" s="23">
        <v>3412710</v>
      </c>
      <c r="E16" s="24">
        <v>4055842</v>
      </c>
      <c r="F16" s="6">
        <v>3455842</v>
      </c>
      <c r="G16" s="25">
        <v>3455842</v>
      </c>
      <c r="H16" s="26">
        <v>4172974</v>
      </c>
      <c r="I16" s="24">
        <v>3480000</v>
      </c>
      <c r="J16" s="6">
        <v>3619200</v>
      </c>
      <c r="K16" s="25">
        <v>3763968</v>
      </c>
    </row>
    <row r="17" spans="1:11" ht="13.5">
      <c r="A17" s="22" t="s">
        <v>25</v>
      </c>
      <c r="B17" s="6">
        <v>15631687</v>
      </c>
      <c r="C17" s="6">
        <v>14298015</v>
      </c>
      <c r="D17" s="23">
        <v>13001972</v>
      </c>
      <c r="E17" s="24">
        <v>15995232</v>
      </c>
      <c r="F17" s="6">
        <v>17477537</v>
      </c>
      <c r="G17" s="25">
        <v>17477537</v>
      </c>
      <c r="H17" s="26">
        <v>14624511</v>
      </c>
      <c r="I17" s="24">
        <v>16989291</v>
      </c>
      <c r="J17" s="6">
        <v>21010040</v>
      </c>
      <c r="K17" s="25">
        <v>22241175</v>
      </c>
    </row>
    <row r="18" spans="1:11" ht="13.5">
      <c r="A18" s="33" t="s">
        <v>26</v>
      </c>
      <c r="B18" s="34">
        <f>SUM(B11:B17)</f>
        <v>66034258</v>
      </c>
      <c r="C18" s="35">
        <f aca="true" t="shared" si="1" ref="C18:K18">SUM(C11:C17)</f>
        <v>48133168</v>
      </c>
      <c r="D18" s="36">
        <f t="shared" si="1"/>
        <v>61630830</v>
      </c>
      <c r="E18" s="34">
        <f t="shared" si="1"/>
        <v>59307578</v>
      </c>
      <c r="F18" s="35">
        <f t="shared" si="1"/>
        <v>60671914</v>
      </c>
      <c r="G18" s="37">
        <f t="shared" si="1"/>
        <v>60671914</v>
      </c>
      <c r="H18" s="38">
        <f t="shared" si="1"/>
        <v>63227883</v>
      </c>
      <c r="I18" s="34">
        <f t="shared" si="1"/>
        <v>68537597</v>
      </c>
      <c r="J18" s="35">
        <f t="shared" si="1"/>
        <v>73520397</v>
      </c>
      <c r="K18" s="37">
        <f t="shared" si="1"/>
        <v>76888680</v>
      </c>
    </row>
    <row r="19" spans="1:11" ht="13.5">
      <c r="A19" s="33" t="s">
        <v>27</v>
      </c>
      <c r="B19" s="39">
        <f>+B10-B18</f>
        <v>-21635196</v>
      </c>
      <c r="C19" s="40">
        <f aca="true" t="shared" si="2" ref="C19:K19">+C10-C18</f>
        <v>-2347226</v>
      </c>
      <c r="D19" s="41">
        <f t="shared" si="2"/>
        <v>-16497922</v>
      </c>
      <c r="E19" s="39">
        <f t="shared" si="2"/>
        <v>-3142650</v>
      </c>
      <c r="F19" s="40">
        <f t="shared" si="2"/>
        <v>-2010431</v>
      </c>
      <c r="G19" s="42">
        <f t="shared" si="2"/>
        <v>-2010431</v>
      </c>
      <c r="H19" s="43">
        <f t="shared" si="2"/>
        <v>-3693403</v>
      </c>
      <c r="I19" s="39">
        <f t="shared" si="2"/>
        <v>-10245272</v>
      </c>
      <c r="J19" s="40">
        <f t="shared" si="2"/>
        <v>-11377761</v>
      </c>
      <c r="K19" s="42">
        <f t="shared" si="2"/>
        <v>-13945178</v>
      </c>
    </row>
    <row r="20" spans="1:11" ht="25.5">
      <c r="A20" s="44" t="s">
        <v>28</v>
      </c>
      <c r="B20" s="45">
        <v>15170717</v>
      </c>
      <c r="C20" s="46">
        <v>13079119</v>
      </c>
      <c r="D20" s="47">
        <v>12064659</v>
      </c>
      <c r="E20" s="45">
        <v>11670000</v>
      </c>
      <c r="F20" s="46">
        <v>17192087</v>
      </c>
      <c r="G20" s="48">
        <v>17192087</v>
      </c>
      <c r="H20" s="49">
        <v>19692976</v>
      </c>
      <c r="I20" s="45">
        <v>20130000</v>
      </c>
      <c r="J20" s="46">
        <v>12753000</v>
      </c>
      <c r="K20" s="48">
        <v>13125000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-6464479</v>
      </c>
      <c r="C22" s="58">
        <f aca="true" t="shared" si="3" ref="C22:K22">SUM(C19:C21)</f>
        <v>10731893</v>
      </c>
      <c r="D22" s="59">
        <f t="shared" si="3"/>
        <v>-4433263</v>
      </c>
      <c r="E22" s="57">
        <f t="shared" si="3"/>
        <v>8527350</v>
      </c>
      <c r="F22" s="58">
        <f t="shared" si="3"/>
        <v>15181656</v>
      </c>
      <c r="G22" s="60">
        <f t="shared" si="3"/>
        <v>15181656</v>
      </c>
      <c r="H22" s="61">
        <f t="shared" si="3"/>
        <v>15999573</v>
      </c>
      <c r="I22" s="57">
        <f t="shared" si="3"/>
        <v>9884728</v>
      </c>
      <c r="J22" s="58">
        <f t="shared" si="3"/>
        <v>1375239</v>
      </c>
      <c r="K22" s="60">
        <f t="shared" si="3"/>
        <v>-820178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-6464479</v>
      </c>
      <c r="C24" s="40">
        <f aca="true" t="shared" si="4" ref="C24:K24">SUM(C22:C23)</f>
        <v>10731893</v>
      </c>
      <c r="D24" s="41">
        <f t="shared" si="4"/>
        <v>-4433263</v>
      </c>
      <c r="E24" s="39">
        <f t="shared" si="4"/>
        <v>8527350</v>
      </c>
      <c r="F24" s="40">
        <f t="shared" si="4"/>
        <v>15181656</v>
      </c>
      <c r="G24" s="42">
        <f t="shared" si="4"/>
        <v>15181656</v>
      </c>
      <c r="H24" s="43">
        <f t="shared" si="4"/>
        <v>15999573</v>
      </c>
      <c r="I24" s="39">
        <f t="shared" si="4"/>
        <v>9884728</v>
      </c>
      <c r="J24" s="40">
        <f t="shared" si="4"/>
        <v>1375239</v>
      </c>
      <c r="K24" s="42">
        <f t="shared" si="4"/>
        <v>-820178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170846374</v>
      </c>
      <c r="C27" s="7">
        <v>3106225</v>
      </c>
      <c r="D27" s="69">
        <v>27027185</v>
      </c>
      <c r="E27" s="70">
        <v>12058100</v>
      </c>
      <c r="F27" s="7">
        <v>18568100</v>
      </c>
      <c r="G27" s="71">
        <v>18568100</v>
      </c>
      <c r="H27" s="72">
        <v>-15980066</v>
      </c>
      <c r="I27" s="70">
        <v>20687010</v>
      </c>
      <c r="J27" s="7">
        <v>12753000</v>
      </c>
      <c r="K27" s="71">
        <v>13125001</v>
      </c>
    </row>
    <row r="28" spans="1:11" ht="13.5">
      <c r="A28" s="73" t="s">
        <v>33</v>
      </c>
      <c r="B28" s="6">
        <v>9839000</v>
      </c>
      <c r="C28" s="6">
        <v>-2042490</v>
      </c>
      <c r="D28" s="23">
        <v>13583433</v>
      </c>
      <c r="E28" s="24">
        <v>11538100</v>
      </c>
      <c r="F28" s="6">
        <v>11538100</v>
      </c>
      <c r="G28" s="25">
        <v>11538100</v>
      </c>
      <c r="H28" s="26">
        <v>0</v>
      </c>
      <c r="I28" s="24">
        <v>20210010</v>
      </c>
      <c r="J28" s="6">
        <v>12753000</v>
      </c>
      <c r="K28" s="25">
        <v>13125001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2316554</v>
      </c>
      <c r="D31" s="23">
        <v>7426633</v>
      </c>
      <c r="E31" s="24">
        <v>440000</v>
      </c>
      <c r="F31" s="6">
        <v>960000</v>
      </c>
      <c r="G31" s="25">
        <v>960000</v>
      </c>
      <c r="H31" s="26">
        <v>0</v>
      </c>
      <c r="I31" s="24">
        <v>477000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9839000</v>
      </c>
      <c r="C32" s="7">
        <f aca="true" t="shared" si="5" ref="C32:K32">SUM(C28:C31)</f>
        <v>274064</v>
      </c>
      <c r="D32" s="69">
        <f t="shared" si="5"/>
        <v>21010066</v>
      </c>
      <c r="E32" s="70">
        <f t="shared" si="5"/>
        <v>11978100</v>
      </c>
      <c r="F32" s="7">
        <f t="shared" si="5"/>
        <v>12498100</v>
      </c>
      <c r="G32" s="71">
        <f t="shared" si="5"/>
        <v>12498100</v>
      </c>
      <c r="H32" s="72">
        <f t="shared" si="5"/>
        <v>0</v>
      </c>
      <c r="I32" s="70">
        <f t="shared" si="5"/>
        <v>20687010</v>
      </c>
      <c r="J32" s="7">
        <f t="shared" si="5"/>
        <v>12753000</v>
      </c>
      <c r="K32" s="71">
        <f t="shared" si="5"/>
        <v>13125001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15186155</v>
      </c>
      <c r="C35" s="6">
        <v>2366842</v>
      </c>
      <c r="D35" s="23">
        <v>17967183</v>
      </c>
      <c r="E35" s="24">
        <v>20254228</v>
      </c>
      <c r="F35" s="6">
        <v>70848566</v>
      </c>
      <c r="G35" s="25">
        <v>70848566</v>
      </c>
      <c r="H35" s="26">
        <v>-3778086</v>
      </c>
      <c r="I35" s="24">
        <v>16258406</v>
      </c>
      <c r="J35" s="6">
        <v>10978073</v>
      </c>
      <c r="K35" s="25">
        <v>9990058</v>
      </c>
    </row>
    <row r="36" spans="1:11" ht="13.5">
      <c r="A36" s="22" t="s">
        <v>39</v>
      </c>
      <c r="B36" s="6">
        <v>112112286</v>
      </c>
      <c r="C36" s="6">
        <v>22176684</v>
      </c>
      <c r="D36" s="23">
        <v>132283269</v>
      </c>
      <c r="E36" s="24">
        <v>153445050</v>
      </c>
      <c r="F36" s="6">
        <v>152589038</v>
      </c>
      <c r="G36" s="25">
        <v>152589038</v>
      </c>
      <c r="H36" s="26">
        <v>9506500</v>
      </c>
      <c r="I36" s="24">
        <v>158533212</v>
      </c>
      <c r="J36" s="6">
        <v>170457072</v>
      </c>
      <c r="K36" s="25">
        <v>179602705</v>
      </c>
    </row>
    <row r="37" spans="1:11" ht="13.5">
      <c r="A37" s="22" t="s">
        <v>40</v>
      </c>
      <c r="B37" s="6">
        <v>10344530</v>
      </c>
      <c r="C37" s="6">
        <v>4091083</v>
      </c>
      <c r="D37" s="23">
        <v>15804406</v>
      </c>
      <c r="E37" s="24">
        <v>8900000</v>
      </c>
      <c r="F37" s="6">
        <v>-89887784</v>
      </c>
      <c r="G37" s="25">
        <v>-89887784</v>
      </c>
      <c r="H37" s="26">
        <v>-10271179</v>
      </c>
      <c r="I37" s="24">
        <v>16144500</v>
      </c>
      <c r="J37" s="6">
        <v>13707918</v>
      </c>
      <c r="K37" s="25">
        <v>12887746</v>
      </c>
    </row>
    <row r="38" spans="1:11" ht="13.5">
      <c r="A38" s="22" t="s">
        <v>41</v>
      </c>
      <c r="B38" s="6">
        <v>2732787</v>
      </c>
      <c r="C38" s="6">
        <v>-1604716</v>
      </c>
      <c r="D38" s="23">
        <v>1977319</v>
      </c>
      <c r="E38" s="24">
        <v>0</v>
      </c>
      <c r="F38" s="6">
        <v>0</v>
      </c>
      <c r="G38" s="25">
        <v>0</v>
      </c>
      <c r="H38" s="26">
        <v>0</v>
      </c>
      <c r="I38" s="24">
        <v>1167971</v>
      </c>
      <c r="J38" s="6">
        <v>1237472</v>
      </c>
      <c r="K38" s="25">
        <v>1311720</v>
      </c>
    </row>
    <row r="39" spans="1:11" ht="13.5">
      <c r="A39" s="22" t="s">
        <v>42</v>
      </c>
      <c r="B39" s="6">
        <v>120685603</v>
      </c>
      <c r="C39" s="6">
        <v>11325266</v>
      </c>
      <c r="D39" s="23">
        <v>136901990</v>
      </c>
      <c r="E39" s="24">
        <v>156271928</v>
      </c>
      <c r="F39" s="6">
        <v>298143732</v>
      </c>
      <c r="G39" s="25">
        <v>298143732</v>
      </c>
      <c r="H39" s="26">
        <v>20</v>
      </c>
      <c r="I39" s="24">
        <v>147594419</v>
      </c>
      <c r="J39" s="6">
        <v>165114516</v>
      </c>
      <c r="K39" s="25">
        <v>176213475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894066</v>
      </c>
      <c r="D42" s="23">
        <v>1975834</v>
      </c>
      <c r="E42" s="24">
        <v>0</v>
      </c>
      <c r="F42" s="6">
        <v>25087026</v>
      </c>
      <c r="G42" s="25">
        <v>25087026</v>
      </c>
      <c r="H42" s="26">
        <v>-4130982</v>
      </c>
      <c r="I42" s="24">
        <v>18292661</v>
      </c>
      <c r="J42" s="6">
        <v>11048529</v>
      </c>
      <c r="K42" s="25">
        <v>9495350</v>
      </c>
    </row>
    <row r="43" spans="1:11" ht="13.5">
      <c r="A43" s="22" t="s">
        <v>45</v>
      </c>
      <c r="B43" s="6">
        <v>0</v>
      </c>
      <c r="C43" s="6">
        <v>0</v>
      </c>
      <c r="D43" s="23">
        <v>440395</v>
      </c>
      <c r="E43" s="24">
        <v>0</v>
      </c>
      <c r="F43" s="6">
        <v>-22251845</v>
      </c>
      <c r="G43" s="25">
        <v>-22251845</v>
      </c>
      <c r="H43" s="26">
        <v>-880789</v>
      </c>
      <c r="I43" s="24">
        <v>810000</v>
      </c>
      <c r="J43" s="6">
        <v>0</v>
      </c>
      <c r="K43" s="25">
        <v>0</v>
      </c>
    </row>
    <row r="44" spans="1:11" ht="13.5">
      <c r="A44" s="22" t="s">
        <v>46</v>
      </c>
      <c r="B44" s="6">
        <v>4146</v>
      </c>
      <c r="C44" s="6">
        <v>-3082</v>
      </c>
      <c r="D44" s="23">
        <v>4446</v>
      </c>
      <c r="E44" s="24">
        <v>-5510</v>
      </c>
      <c r="F44" s="6">
        <v>-5510</v>
      </c>
      <c r="G44" s="25">
        <v>-5510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4146</v>
      </c>
      <c r="C45" s="7">
        <v>890984</v>
      </c>
      <c r="D45" s="69">
        <v>2420675</v>
      </c>
      <c r="E45" s="70">
        <v>-5510</v>
      </c>
      <c r="F45" s="7">
        <v>11050399</v>
      </c>
      <c r="G45" s="71">
        <v>11050399</v>
      </c>
      <c r="H45" s="72">
        <v>12919207</v>
      </c>
      <c r="I45" s="70">
        <v>19102661</v>
      </c>
      <c r="J45" s="7">
        <v>11048529</v>
      </c>
      <c r="K45" s="71">
        <v>9495350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4370341</v>
      </c>
      <c r="C48" s="6">
        <v>3873420</v>
      </c>
      <c r="D48" s="23">
        <v>8856688</v>
      </c>
      <c r="E48" s="24">
        <v>14231228</v>
      </c>
      <c r="F48" s="6">
        <v>63811567</v>
      </c>
      <c r="G48" s="25">
        <v>63811567</v>
      </c>
      <c r="H48" s="26">
        <v>-4845343</v>
      </c>
      <c r="I48" s="24">
        <v>3247521</v>
      </c>
      <c r="J48" s="6">
        <v>-5569945</v>
      </c>
      <c r="K48" s="25">
        <v>-9040917</v>
      </c>
    </row>
    <row r="49" spans="1:11" ht="13.5">
      <c r="A49" s="22" t="s">
        <v>50</v>
      </c>
      <c r="B49" s="6">
        <f>+B75</f>
        <v>21402095</v>
      </c>
      <c r="C49" s="6">
        <f aca="true" t="shared" si="6" ref="C49:K49">+C75</f>
        <v>5674162</v>
      </c>
      <c r="D49" s="23">
        <f t="shared" si="6"/>
        <v>30260322</v>
      </c>
      <c r="E49" s="24">
        <f t="shared" si="6"/>
        <v>9450000</v>
      </c>
      <c r="F49" s="6">
        <f t="shared" si="6"/>
        <v>-87570534.78050926</v>
      </c>
      <c r="G49" s="25">
        <f t="shared" si="6"/>
        <v>-87570534.78050926</v>
      </c>
      <c r="H49" s="26">
        <f t="shared" si="6"/>
        <v>-14780902</v>
      </c>
      <c r="I49" s="24">
        <f t="shared" si="6"/>
        <v>12139102.83859761</v>
      </c>
      <c r="J49" s="6">
        <f t="shared" si="6"/>
        <v>3841125.576122977</v>
      </c>
      <c r="K49" s="25">
        <f t="shared" si="6"/>
        <v>-2067645.7679886483</v>
      </c>
    </row>
    <row r="50" spans="1:11" ht="13.5">
      <c r="A50" s="33" t="s">
        <v>51</v>
      </c>
      <c r="B50" s="7">
        <f>+B48-B49</f>
        <v>-17031754</v>
      </c>
      <c r="C50" s="7">
        <f aca="true" t="shared" si="7" ref="C50:K50">+C48-C49</f>
        <v>-1800742</v>
      </c>
      <c r="D50" s="69">
        <f t="shared" si="7"/>
        <v>-21403634</v>
      </c>
      <c r="E50" s="70">
        <f t="shared" si="7"/>
        <v>4781228</v>
      </c>
      <c r="F50" s="7">
        <f t="shared" si="7"/>
        <v>151382101.78050926</v>
      </c>
      <c r="G50" s="71">
        <f t="shared" si="7"/>
        <v>151382101.78050926</v>
      </c>
      <c r="H50" s="72">
        <f t="shared" si="7"/>
        <v>9935559</v>
      </c>
      <c r="I50" s="70">
        <f t="shared" si="7"/>
        <v>-8891581.83859761</v>
      </c>
      <c r="J50" s="7">
        <f t="shared" si="7"/>
        <v>-9411070.576122977</v>
      </c>
      <c r="K50" s="71">
        <f t="shared" si="7"/>
        <v>-6973271.232011352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87065968</v>
      </c>
      <c r="C53" s="6">
        <v>39742700</v>
      </c>
      <c r="D53" s="23">
        <v>122108403</v>
      </c>
      <c r="E53" s="24">
        <v>153445050</v>
      </c>
      <c r="F53" s="6">
        <v>152589038</v>
      </c>
      <c r="G53" s="25">
        <v>152589038</v>
      </c>
      <c r="H53" s="26">
        <v>4831156</v>
      </c>
      <c r="I53" s="24">
        <v>158533212</v>
      </c>
      <c r="J53" s="6">
        <v>170457072</v>
      </c>
      <c r="K53" s="25">
        <v>179602705</v>
      </c>
    </row>
    <row r="54" spans="1:11" ht="13.5">
      <c r="A54" s="22" t="s">
        <v>54</v>
      </c>
      <c r="B54" s="6">
        <v>0</v>
      </c>
      <c r="C54" s="6">
        <v>2624232</v>
      </c>
      <c r="D54" s="23">
        <v>10850361</v>
      </c>
      <c r="E54" s="24">
        <v>3212372</v>
      </c>
      <c r="F54" s="6">
        <v>3212372</v>
      </c>
      <c r="G54" s="25">
        <v>3212372</v>
      </c>
      <c r="H54" s="26">
        <v>7811127</v>
      </c>
      <c r="I54" s="24">
        <v>8747736</v>
      </c>
      <c r="J54" s="6">
        <v>9221096</v>
      </c>
      <c r="K54" s="25">
        <v>9774362</v>
      </c>
    </row>
    <row r="55" spans="1:11" ht="13.5">
      <c r="A55" s="22" t="s">
        <v>55</v>
      </c>
      <c r="B55" s="6">
        <v>138139030</v>
      </c>
      <c r="C55" s="6">
        <v>-6776224</v>
      </c>
      <c r="D55" s="23">
        <v>4171366</v>
      </c>
      <c r="E55" s="24">
        <v>506600</v>
      </c>
      <c r="F55" s="6">
        <v>656600</v>
      </c>
      <c r="G55" s="25">
        <v>656600</v>
      </c>
      <c r="H55" s="26">
        <v>-3616974</v>
      </c>
      <c r="I55" s="24">
        <v>2300359</v>
      </c>
      <c r="J55" s="6">
        <v>2125500</v>
      </c>
      <c r="K55" s="25">
        <v>2187500</v>
      </c>
    </row>
    <row r="56" spans="1:11" ht="13.5">
      <c r="A56" s="22" t="s">
        <v>56</v>
      </c>
      <c r="B56" s="6">
        <v>522900</v>
      </c>
      <c r="C56" s="6">
        <v>521586</v>
      </c>
      <c r="D56" s="23">
        <v>539570</v>
      </c>
      <c r="E56" s="24">
        <v>601000</v>
      </c>
      <c r="F56" s="6">
        <v>601000</v>
      </c>
      <c r="G56" s="25">
        <v>601000</v>
      </c>
      <c r="H56" s="26">
        <v>766261</v>
      </c>
      <c r="I56" s="24">
        <v>1110381</v>
      </c>
      <c r="J56" s="6">
        <v>1127744</v>
      </c>
      <c r="K56" s="25">
        <v>1067568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0.9887352237096044</v>
      </c>
      <c r="G70" s="5">
        <f t="shared" si="8"/>
        <v>0.9887352237096044</v>
      </c>
      <c r="H70" s="5">
        <f t="shared" si="8"/>
        <v>0</v>
      </c>
      <c r="I70" s="5">
        <f t="shared" si="8"/>
        <v>1.3476122431599875</v>
      </c>
      <c r="J70" s="5">
        <f t="shared" si="8"/>
        <v>1.3118591279560372</v>
      </c>
      <c r="K70" s="5">
        <f t="shared" si="8"/>
        <v>1.3113043518119754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10025000</v>
      </c>
      <c r="G71" s="2">
        <f t="shared" si="9"/>
        <v>10025000</v>
      </c>
      <c r="H71" s="2">
        <f t="shared" si="9"/>
        <v>0</v>
      </c>
      <c r="I71" s="2">
        <f t="shared" si="9"/>
        <v>11472661</v>
      </c>
      <c r="J71" s="2">
        <f t="shared" si="9"/>
        <v>11858729</v>
      </c>
      <c r="K71" s="2">
        <f t="shared" si="9"/>
        <v>12587318</v>
      </c>
    </row>
    <row r="72" spans="1:11" ht="12.75" hidden="1">
      <c r="A72" s="1" t="s">
        <v>136</v>
      </c>
      <c r="B72" s="2">
        <f>+B77</f>
        <v>6282854</v>
      </c>
      <c r="C72" s="2">
        <f aca="true" t="shared" si="10" ref="C72:K72">+C77</f>
        <v>5344307</v>
      </c>
      <c r="D72" s="2">
        <f t="shared" si="10"/>
        <v>6947744</v>
      </c>
      <c r="E72" s="2">
        <f t="shared" si="10"/>
        <v>10112928</v>
      </c>
      <c r="F72" s="2">
        <f t="shared" si="10"/>
        <v>10139216</v>
      </c>
      <c r="G72" s="2">
        <f t="shared" si="10"/>
        <v>10139216</v>
      </c>
      <c r="H72" s="2">
        <f t="shared" si="10"/>
        <v>9007485</v>
      </c>
      <c r="I72" s="2">
        <f t="shared" si="10"/>
        <v>8513325</v>
      </c>
      <c r="J72" s="2">
        <f t="shared" si="10"/>
        <v>9039636</v>
      </c>
      <c r="K72" s="2">
        <f t="shared" si="10"/>
        <v>9599082</v>
      </c>
    </row>
    <row r="73" spans="1:11" ht="12.75" hidden="1">
      <c r="A73" s="1" t="s">
        <v>137</v>
      </c>
      <c r="B73" s="2">
        <f>+B74</f>
        <v>-6231349.833333336</v>
      </c>
      <c r="C73" s="2">
        <f aca="true" t="shared" si="11" ref="C73:K73">+(C78+C80+C81+C82)-(B78+B80+B81+B82)</f>
        <v>-12325268</v>
      </c>
      <c r="D73" s="2">
        <f t="shared" si="11"/>
        <v>10592284</v>
      </c>
      <c r="E73" s="2">
        <f t="shared" si="11"/>
        <v>-3053673</v>
      </c>
      <c r="F73" s="2">
        <f>+(F78+F80+F81+F82)-(D78+D80+D81+D82)</f>
        <v>-2039674</v>
      </c>
      <c r="G73" s="2">
        <f>+(G78+G80+G81+G82)-(D78+D80+D81+D82)</f>
        <v>-2039674</v>
      </c>
      <c r="H73" s="2">
        <f>+(H78+H80+H81+H82)-(D78+D80+D81+D82)</f>
        <v>-8020451</v>
      </c>
      <c r="I73" s="2">
        <f>+(I78+I80+I81+I82)-(E78+E80+E81+E82)</f>
        <v>6944061</v>
      </c>
      <c r="J73" s="2">
        <f t="shared" si="11"/>
        <v>3560733</v>
      </c>
      <c r="K73" s="2">
        <f t="shared" si="11"/>
        <v>2492993</v>
      </c>
    </row>
    <row r="74" spans="1:11" ht="12.75" hidden="1">
      <c r="A74" s="1" t="s">
        <v>138</v>
      </c>
      <c r="B74" s="2">
        <f>+TREND(C74:E74)</f>
        <v>-6231349.833333336</v>
      </c>
      <c r="C74" s="2">
        <f>+C73</f>
        <v>-12325268</v>
      </c>
      <c r="D74" s="2">
        <f aca="true" t="shared" si="12" ref="D74:K74">+D73</f>
        <v>10592284</v>
      </c>
      <c r="E74" s="2">
        <f t="shared" si="12"/>
        <v>-3053673</v>
      </c>
      <c r="F74" s="2">
        <f t="shared" si="12"/>
        <v>-2039674</v>
      </c>
      <c r="G74" s="2">
        <f t="shared" si="12"/>
        <v>-2039674</v>
      </c>
      <c r="H74" s="2">
        <f t="shared" si="12"/>
        <v>-8020451</v>
      </c>
      <c r="I74" s="2">
        <f t="shared" si="12"/>
        <v>6944061</v>
      </c>
      <c r="J74" s="2">
        <f t="shared" si="12"/>
        <v>3560733</v>
      </c>
      <c r="K74" s="2">
        <f t="shared" si="12"/>
        <v>2492993</v>
      </c>
    </row>
    <row r="75" spans="1:11" ht="12.75" hidden="1">
      <c r="A75" s="1" t="s">
        <v>139</v>
      </c>
      <c r="B75" s="2">
        <f>+B84-(((B80+B81+B78)*B70)-B79)</f>
        <v>21402095</v>
      </c>
      <c r="C75" s="2">
        <f aca="true" t="shared" si="13" ref="C75:K75">+C84-(((C80+C81+C78)*C70)-C79)</f>
        <v>5674162</v>
      </c>
      <c r="D75" s="2">
        <f t="shared" si="13"/>
        <v>30260322</v>
      </c>
      <c r="E75" s="2">
        <f t="shared" si="13"/>
        <v>9450000</v>
      </c>
      <c r="F75" s="2">
        <f t="shared" si="13"/>
        <v>-87570534.78050926</v>
      </c>
      <c r="G75" s="2">
        <f t="shared" si="13"/>
        <v>-87570534.78050926</v>
      </c>
      <c r="H75" s="2">
        <f t="shared" si="13"/>
        <v>-14780902</v>
      </c>
      <c r="I75" s="2">
        <f t="shared" si="13"/>
        <v>12139102.83859761</v>
      </c>
      <c r="J75" s="2">
        <f t="shared" si="13"/>
        <v>3841125.576122977</v>
      </c>
      <c r="K75" s="2">
        <f t="shared" si="13"/>
        <v>-2067645.7679886483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6282854</v>
      </c>
      <c r="C77" s="3">
        <v>5344307</v>
      </c>
      <c r="D77" s="3">
        <v>6947744</v>
      </c>
      <c r="E77" s="3">
        <v>10112928</v>
      </c>
      <c r="F77" s="3">
        <v>10139216</v>
      </c>
      <c r="G77" s="3">
        <v>10139216</v>
      </c>
      <c r="H77" s="3">
        <v>9007485</v>
      </c>
      <c r="I77" s="3">
        <v>8513325</v>
      </c>
      <c r="J77" s="3">
        <v>9039636</v>
      </c>
      <c r="K77" s="3">
        <v>9599082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6147346</v>
      </c>
      <c r="C79" s="3">
        <v>1858543</v>
      </c>
      <c r="D79" s="3">
        <v>8937593</v>
      </c>
      <c r="E79" s="3">
        <v>5900000</v>
      </c>
      <c r="F79" s="3">
        <v>-99582925</v>
      </c>
      <c r="G79" s="3">
        <v>-99582925</v>
      </c>
      <c r="H79" s="3">
        <v>-10271179</v>
      </c>
      <c r="I79" s="3">
        <v>12097602</v>
      </c>
      <c r="J79" s="3">
        <v>9711020</v>
      </c>
      <c r="K79" s="3">
        <v>8860848</v>
      </c>
    </row>
    <row r="80" spans="1:11" ht="12.75" hidden="1">
      <c r="A80" s="1" t="s">
        <v>68</v>
      </c>
      <c r="B80" s="3">
        <v>8715706</v>
      </c>
      <c r="C80" s="3">
        <v>-850312</v>
      </c>
      <c r="D80" s="3">
        <v>8431026</v>
      </c>
      <c r="E80" s="3">
        <v>5473000</v>
      </c>
      <c r="F80" s="3">
        <v>6486999</v>
      </c>
      <c r="G80" s="3">
        <v>6486999</v>
      </c>
      <c r="H80" s="3">
        <v>875302</v>
      </c>
      <c r="I80" s="3">
        <v>7790995</v>
      </c>
      <c r="J80" s="3">
        <v>10254975</v>
      </c>
      <c r="K80" s="3">
        <v>12550252</v>
      </c>
    </row>
    <row r="81" spans="1:11" ht="12.75" hidden="1">
      <c r="A81" s="1" t="s">
        <v>69</v>
      </c>
      <c r="B81" s="3">
        <v>2066005</v>
      </c>
      <c r="C81" s="3">
        <v>-767650</v>
      </c>
      <c r="D81" s="3">
        <v>543982</v>
      </c>
      <c r="E81" s="3">
        <v>550000</v>
      </c>
      <c r="F81" s="3">
        <v>550000</v>
      </c>
      <c r="G81" s="3">
        <v>550000</v>
      </c>
      <c r="H81" s="3">
        <v>180920</v>
      </c>
      <c r="I81" s="3">
        <v>5176066</v>
      </c>
      <c r="J81" s="3">
        <v>6272819</v>
      </c>
      <c r="K81" s="3">
        <v>6470535</v>
      </c>
    </row>
    <row r="82" spans="1:11" ht="12.75" hidden="1">
      <c r="A82" s="1" t="s">
        <v>70</v>
      </c>
      <c r="B82" s="3">
        <v>27946</v>
      </c>
      <c r="C82" s="3">
        <v>102351</v>
      </c>
      <c r="D82" s="3">
        <v>101665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10025000</v>
      </c>
      <c r="G83" s="3">
        <v>10025000</v>
      </c>
      <c r="H83" s="3">
        <v>0</v>
      </c>
      <c r="I83" s="3">
        <v>11472661</v>
      </c>
      <c r="J83" s="3">
        <v>11858729</v>
      </c>
      <c r="K83" s="3">
        <v>12587318</v>
      </c>
    </row>
    <row r="84" spans="1:11" ht="12.75" hidden="1">
      <c r="A84" s="1" t="s">
        <v>72</v>
      </c>
      <c r="B84" s="3">
        <v>15254749</v>
      </c>
      <c r="C84" s="3">
        <v>3815619</v>
      </c>
      <c r="D84" s="3">
        <v>21322729</v>
      </c>
      <c r="E84" s="3">
        <v>3550000</v>
      </c>
      <c r="F84" s="3">
        <v>18970119</v>
      </c>
      <c r="G84" s="3">
        <v>18970119</v>
      </c>
      <c r="H84" s="3">
        <v>-4509723</v>
      </c>
      <c r="I84" s="3">
        <v>17516071</v>
      </c>
      <c r="J84" s="3">
        <v>15812243</v>
      </c>
      <c r="K84" s="3">
        <v>14013547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-4484356</v>
      </c>
      <c r="C5" s="6">
        <v>947729117</v>
      </c>
      <c r="D5" s="23">
        <v>1177107607</v>
      </c>
      <c r="E5" s="24">
        <v>1269794594</v>
      </c>
      <c r="F5" s="6">
        <v>1269794594</v>
      </c>
      <c r="G5" s="25">
        <v>1269794594</v>
      </c>
      <c r="H5" s="26">
        <v>3712703971</v>
      </c>
      <c r="I5" s="24">
        <v>1321378575</v>
      </c>
      <c r="J5" s="6">
        <v>1400661290</v>
      </c>
      <c r="K5" s="25">
        <v>1491704274</v>
      </c>
    </row>
    <row r="6" spans="1:11" ht="13.5">
      <c r="A6" s="22" t="s">
        <v>18</v>
      </c>
      <c r="B6" s="6">
        <v>-7266475</v>
      </c>
      <c r="C6" s="6">
        <v>2944696528</v>
      </c>
      <c r="D6" s="23">
        <v>3104621260</v>
      </c>
      <c r="E6" s="24">
        <v>3575763603</v>
      </c>
      <c r="F6" s="6">
        <v>3575763603</v>
      </c>
      <c r="G6" s="25">
        <v>3575763603</v>
      </c>
      <c r="H6" s="26">
        <v>10076533924</v>
      </c>
      <c r="I6" s="24">
        <v>4017823677</v>
      </c>
      <c r="J6" s="6">
        <v>4444141036</v>
      </c>
      <c r="K6" s="25">
        <v>4851845642</v>
      </c>
    </row>
    <row r="7" spans="1:11" ht="13.5">
      <c r="A7" s="22" t="s">
        <v>19</v>
      </c>
      <c r="B7" s="6">
        <v>3075671</v>
      </c>
      <c r="C7" s="6">
        <v>19591584</v>
      </c>
      <c r="D7" s="23">
        <v>12881143</v>
      </c>
      <c r="E7" s="24">
        <v>15260422</v>
      </c>
      <c r="F7" s="6">
        <v>15369322</v>
      </c>
      <c r="G7" s="25">
        <v>15369322</v>
      </c>
      <c r="H7" s="26">
        <v>28651261</v>
      </c>
      <c r="I7" s="24">
        <v>16076855</v>
      </c>
      <c r="J7" s="6">
        <v>17030213</v>
      </c>
      <c r="K7" s="25">
        <v>18057134</v>
      </c>
    </row>
    <row r="8" spans="1:11" ht="13.5">
      <c r="A8" s="22" t="s">
        <v>20</v>
      </c>
      <c r="B8" s="6">
        <v>9090388</v>
      </c>
      <c r="C8" s="6">
        <v>614699246</v>
      </c>
      <c r="D8" s="23">
        <v>637128044</v>
      </c>
      <c r="E8" s="24">
        <v>675483240</v>
      </c>
      <c r="F8" s="6">
        <v>827188787</v>
      </c>
      <c r="G8" s="25">
        <v>827188787</v>
      </c>
      <c r="H8" s="26">
        <v>2541909429</v>
      </c>
      <c r="I8" s="24">
        <v>661215835</v>
      </c>
      <c r="J8" s="6">
        <v>696906045</v>
      </c>
      <c r="K8" s="25">
        <v>701999381</v>
      </c>
    </row>
    <row r="9" spans="1:11" ht="13.5">
      <c r="A9" s="22" t="s">
        <v>21</v>
      </c>
      <c r="B9" s="6">
        <v>74467591</v>
      </c>
      <c r="C9" s="6">
        <v>512384240</v>
      </c>
      <c r="D9" s="23">
        <v>498323188</v>
      </c>
      <c r="E9" s="24">
        <v>381508399</v>
      </c>
      <c r="F9" s="6">
        <v>381508399</v>
      </c>
      <c r="G9" s="25">
        <v>381508399</v>
      </c>
      <c r="H9" s="26">
        <v>1102185378</v>
      </c>
      <c r="I9" s="24">
        <v>401919252</v>
      </c>
      <c r="J9" s="6">
        <v>425753058</v>
      </c>
      <c r="K9" s="25">
        <v>451425957</v>
      </c>
    </row>
    <row r="10" spans="1:11" ht="25.5">
      <c r="A10" s="27" t="s">
        <v>128</v>
      </c>
      <c r="B10" s="28">
        <f>SUM(B5:B9)</f>
        <v>74882819</v>
      </c>
      <c r="C10" s="29">
        <f aca="true" t="shared" si="0" ref="C10:K10">SUM(C5:C9)</f>
        <v>5039100715</v>
      </c>
      <c r="D10" s="30">
        <f t="shared" si="0"/>
        <v>5430061242</v>
      </c>
      <c r="E10" s="28">
        <f t="shared" si="0"/>
        <v>5917810258</v>
      </c>
      <c r="F10" s="29">
        <f t="shared" si="0"/>
        <v>6069624705</v>
      </c>
      <c r="G10" s="31">
        <f t="shared" si="0"/>
        <v>6069624705</v>
      </c>
      <c r="H10" s="32">
        <f t="shared" si="0"/>
        <v>17461983963</v>
      </c>
      <c r="I10" s="28">
        <f t="shared" si="0"/>
        <v>6418414194</v>
      </c>
      <c r="J10" s="29">
        <f t="shared" si="0"/>
        <v>6984491642</v>
      </c>
      <c r="K10" s="31">
        <f t="shared" si="0"/>
        <v>7515032388</v>
      </c>
    </row>
    <row r="11" spans="1:11" ht="13.5">
      <c r="A11" s="22" t="s">
        <v>22</v>
      </c>
      <c r="B11" s="6">
        <v>106398302</v>
      </c>
      <c r="C11" s="6">
        <v>1127423005</v>
      </c>
      <c r="D11" s="23">
        <v>1242959772</v>
      </c>
      <c r="E11" s="24">
        <v>1478324303</v>
      </c>
      <c r="F11" s="6">
        <v>1485359052</v>
      </c>
      <c r="G11" s="25">
        <v>1485359052</v>
      </c>
      <c r="H11" s="26">
        <v>4082804502</v>
      </c>
      <c r="I11" s="24">
        <v>1538089731</v>
      </c>
      <c r="J11" s="6">
        <v>1612775382</v>
      </c>
      <c r="K11" s="25">
        <v>1692314803</v>
      </c>
    </row>
    <row r="12" spans="1:11" ht="13.5">
      <c r="A12" s="22" t="s">
        <v>23</v>
      </c>
      <c r="B12" s="6">
        <v>0</v>
      </c>
      <c r="C12" s="6">
        <v>44130681</v>
      </c>
      <c r="D12" s="23">
        <v>43759322</v>
      </c>
      <c r="E12" s="24">
        <v>53650398</v>
      </c>
      <c r="F12" s="6">
        <v>53650398</v>
      </c>
      <c r="G12" s="25">
        <v>53650398</v>
      </c>
      <c r="H12" s="26">
        <v>152925664</v>
      </c>
      <c r="I12" s="24">
        <v>56332922</v>
      </c>
      <c r="J12" s="6">
        <v>59149569</v>
      </c>
      <c r="K12" s="25">
        <v>62107045</v>
      </c>
    </row>
    <row r="13" spans="1:11" ht="13.5">
      <c r="A13" s="22" t="s">
        <v>129</v>
      </c>
      <c r="B13" s="6">
        <v>37176097</v>
      </c>
      <c r="C13" s="6">
        <v>460108855</v>
      </c>
      <c r="D13" s="23">
        <v>423967405</v>
      </c>
      <c r="E13" s="24">
        <v>489941448</v>
      </c>
      <c r="F13" s="6">
        <v>482441903</v>
      </c>
      <c r="G13" s="25">
        <v>482441903</v>
      </c>
      <c r="H13" s="26">
        <v>1356380758</v>
      </c>
      <c r="I13" s="24">
        <v>421872296</v>
      </c>
      <c r="J13" s="6">
        <v>405795701</v>
      </c>
      <c r="K13" s="25">
        <v>313902124</v>
      </c>
    </row>
    <row r="14" spans="1:11" ht="13.5">
      <c r="A14" s="22" t="s">
        <v>24</v>
      </c>
      <c r="B14" s="6">
        <v>2230386</v>
      </c>
      <c r="C14" s="6">
        <v>54809931</v>
      </c>
      <c r="D14" s="23">
        <v>50463518</v>
      </c>
      <c r="E14" s="24">
        <v>31793212</v>
      </c>
      <c r="F14" s="6">
        <v>36505334</v>
      </c>
      <c r="G14" s="25">
        <v>36505334</v>
      </c>
      <c r="H14" s="26">
        <v>120923625</v>
      </c>
      <c r="I14" s="24">
        <v>34724271</v>
      </c>
      <c r="J14" s="6">
        <v>36669377</v>
      </c>
      <c r="K14" s="25">
        <v>27063704</v>
      </c>
    </row>
    <row r="15" spans="1:11" ht="13.5">
      <c r="A15" s="22" t="s">
        <v>130</v>
      </c>
      <c r="B15" s="6">
        <v>228553590</v>
      </c>
      <c r="C15" s="6">
        <v>2188109083</v>
      </c>
      <c r="D15" s="23">
        <v>2548288188</v>
      </c>
      <c r="E15" s="24">
        <v>2654837499</v>
      </c>
      <c r="F15" s="6">
        <v>2617808133</v>
      </c>
      <c r="G15" s="25">
        <v>2617808133</v>
      </c>
      <c r="H15" s="26">
        <v>8487144926</v>
      </c>
      <c r="I15" s="24">
        <v>3015913161</v>
      </c>
      <c r="J15" s="6">
        <v>3337446467</v>
      </c>
      <c r="K15" s="25">
        <v>3648112068</v>
      </c>
    </row>
    <row r="16" spans="1:11" ht="13.5">
      <c r="A16" s="22" t="s">
        <v>20</v>
      </c>
      <c r="B16" s="6">
        <v>-26616778</v>
      </c>
      <c r="C16" s="6">
        <v>26090875</v>
      </c>
      <c r="D16" s="23">
        <v>25306678</v>
      </c>
      <c r="E16" s="24">
        <v>25080462</v>
      </c>
      <c r="F16" s="6">
        <v>46080461</v>
      </c>
      <c r="G16" s="25">
        <v>46080461</v>
      </c>
      <c r="H16" s="26">
        <v>119881701</v>
      </c>
      <c r="I16" s="24">
        <v>45862883</v>
      </c>
      <c r="J16" s="6">
        <v>52058868</v>
      </c>
      <c r="K16" s="25">
        <v>55615730</v>
      </c>
    </row>
    <row r="17" spans="1:11" ht="13.5">
      <c r="A17" s="22" t="s">
        <v>25</v>
      </c>
      <c r="B17" s="6">
        <v>418743919</v>
      </c>
      <c r="C17" s="6">
        <v>432717229</v>
      </c>
      <c r="D17" s="23">
        <v>1339270770</v>
      </c>
      <c r="E17" s="24">
        <v>782850145</v>
      </c>
      <c r="F17" s="6">
        <v>947401857</v>
      </c>
      <c r="G17" s="25">
        <v>947401857</v>
      </c>
      <c r="H17" s="26">
        <v>3169939391</v>
      </c>
      <c r="I17" s="24">
        <v>1005618698</v>
      </c>
      <c r="J17" s="6">
        <v>1147112044</v>
      </c>
      <c r="K17" s="25">
        <v>1278708946</v>
      </c>
    </row>
    <row r="18" spans="1:11" ht="13.5">
      <c r="A18" s="33" t="s">
        <v>26</v>
      </c>
      <c r="B18" s="34">
        <f>SUM(B11:B17)</f>
        <v>766485516</v>
      </c>
      <c r="C18" s="35">
        <f aca="true" t="shared" si="1" ref="C18:K18">SUM(C11:C17)</f>
        <v>4333389659</v>
      </c>
      <c r="D18" s="36">
        <f t="shared" si="1"/>
        <v>5674015653</v>
      </c>
      <c r="E18" s="34">
        <f t="shared" si="1"/>
        <v>5516477467</v>
      </c>
      <c r="F18" s="35">
        <f t="shared" si="1"/>
        <v>5669247138</v>
      </c>
      <c r="G18" s="37">
        <f t="shared" si="1"/>
        <v>5669247138</v>
      </c>
      <c r="H18" s="38">
        <f t="shared" si="1"/>
        <v>17490000567</v>
      </c>
      <c r="I18" s="34">
        <f t="shared" si="1"/>
        <v>6118413962</v>
      </c>
      <c r="J18" s="35">
        <f t="shared" si="1"/>
        <v>6651007408</v>
      </c>
      <c r="K18" s="37">
        <f t="shared" si="1"/>
        <v>7077824420</v>
      </c>
    </row>
    <row r="19" spans="1:11" ht="13.5">
      <c r="A19" s="33" t="s">
        <v>27</v>
      </c>
      <c r="B19" s="39">
        <f>+B10-B18</f>
        <v>-691602697</v>
      </c>
      <c r="C19" s="40">
        <f aca="true" t="shared" si="2" ref="C19:K19">+C10-C18</f>
        <v>705711056</v>
      </c>
      <c r="D19" s="41">
        <f t="shared" si="2"/>
        <v>-243954411</v>
      </c>
      <c r="E19" s="39">
        <f t="shared" si="2"/>
        <v>401332791</v>
      </c>
      <c r="F19" s="40">
        <f t="shared" si="2"/>
        <v>400377567</v>
      </c>
      <c r="G19" s="42">
        <f t="shared" si="2"/>
        <v>400377567</v>
      </c>
      <c r="H19" s="43">
        <f t="shared" si="2"/>
        <v>-28016604</v>
      </c>
      <c r="I19" s="39">
        <f t="shared" si="2"/>
        <v>300000232</v>
      </c>
      <c r="J19" s="40">
        <f t="shared" si="2"/>
        <v>333484234</v>
      </c>
      <c r="K19" s="42">
        <f t="shared" si="2"/>
        <v>437207968</v>
      </c>
    </row>
    <row r="20" spans="1:11" ht="25.5">
      <c r="A20" s="44" t="s">
        <v>28</v>
      </c>
      <c r="B20" s="45">
        <v>78531632</v>
      </c>
      <c r="C20" s="46">
        <v>362364071</v>
      </c>
      <c r="D20" s="47">
        <v>369302339</v>
      </c>
      <c r="E20" s="45">
        <v>525891580</v>
      </c>
      <c r="F20" s="46">
        <v>526485335</v>
      </c>
      <c r="G20" s="48">
        <v>526485335</v>
      </c>
      <c r="H20" s="49">
        <v>1264380537</v>
      </c>
      <c r="I20" s="45">
        <v>377296576</v>
      </c>
      <c r="J20" s="46">
        <v>328615855</v>
      </c>
      <c r="K20" s="48">
        <v>341642134</v>
      </c>
    </row>
    <row r="21" spans="1:11" ht="63.75">
      <c r="A21" s="50" t="s">
        <v>131</v>
      </c>
      <c r="B21" s="51">
        <v>0</v>
      </c>
      <c r="C21" s="52">
        <v>36249603</v>
      </c>
      <c r="D21" s="53">
        <v>62246290</v>
      </c>
      <c r="E21" s="51">
        <v>0</v>
      </c>
      <c r="F21" s="52">
        <v>0</v>
      </c>
      <c r="G21" s="54">
        <v>0</v>
      </c>
      <c r="H21" s="55">
        <v>220905952</v>
      </c>
      <c r="I21" s="51">
        <v>3500000</v>
      </c>
      <c r="J21" s="52">
        <v>3500000</v>
      </c>
      <c r="K21" s="54">
        <v>3500000</v>
      </c>
    </row>
    <row r="22" spans="1:11" ht="25.5">
      <c r="A22" s="56" t="s">
        <v>132</v>
      </c>
      <c r="B22" s="57">
        <f>SUM(B19:B21)</f>
        <v>-613071065</v>
      </c>
      <c r="C22" s="58">
        <f aca="true" t="shared" si="3" ref="C22:K22">SUM(C19:C21)</f>
        <v>1104324730</v>
      </c>
      <c r="D22" s="59">
        <f t="shared" si="3"/>
        <v>187594218</v>
      </c>
      <c r="E22" s="57">
        <f t="shared" si="3"/>
        <v>927224371</v>
      </c>
      <c r="F22" s="58">
        <f t="shared" si="3"/>
        <v>926862902</v>
      </c>
      <c r="G22" s="60">
        <f t="shared" si="3"/>
        <v>926862902</v>
      </c>
      <c r="H22" s="61">
        <f t="shared" si="3"/>
        <v>1457269885</v>
      </c>
      <c r="I22" s="57">
        <f t="shared" si="3"/>
        <v>680796808</v>
      </c>
      <c r="J22" s="58">
        <f t="shared" si="3"/>
        <v>665600089</v>
      </c>
      <c r="K22" s="60">
        <f t="shared" si="3"/>
        <v>782350102</v>
      </c>
    </row>
    <row r="23" spans="1:11" ht="13.5">
      <c r="A23" s="50" t="s">
        <v>29</v>
      </c>
      <c r="B23" s="6">
        <v>-4438202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-617509267</v>
      </c>
      <c r="C24" s="40">
        <f aca="true" t="shared" si="4" ref="C24:K24">SUM(C22:C23)</f>
        <v>1104324730</v>
      </c>
      <c r="D24" s="41">
        <f t="shared" si="4"/>
        <v>187594218</v>
      </c>
      <c r="E24" s="39">
        <f t="shared" si="4"/>
        <v>927224371</v>
      </c>
      <c r="F24" s="40">
        <f t="shared" si="4"/>
        <v>926862902</v>
      </c>
      <c r="G24" s="42">
        <f t="shared" si="4"/>
        <v>926862902</v>
      </c>
      <c r="H24" s="43">
        <f t="shared" si="4"/>
        <v>1457269885</v>
      </c>
      <c r="I24" s="39">
        <f t="shared" si="4"/>
        <v>680796808</v>
      </c>
      <c r="J24" s="40">
        <f t="shared" si="4"/>
        <v>665600089</v>
      </c>
      <c r="K24" s="42">
        <f t="shared" si="4"/>
        <v>782350102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209963557</v>
      </c>
      <c r="C27" s="7">
        <v>6315853987</v>
      </c>
      <c r="D27" s="69">
        <v>6635193889</v>
      </c>
      <c r="E27" s="70">
        <v>580891572</v>
      </c>
      <c r="F27" s="7">
        <v>747190360</v>
      </c>
      <c r="G27" s="71">
        <v>747190360</v>
      </c>
      <c r="H27" s="72">
        <v>2191653210</v>
      </c>
      <c r="I27" s="70">
        <v>576301627</v>
      </c>
      <c r="J27" s="7">
        <v>471702461</v>
      </c>
      <c r="K27" s="71">
        <v>445822965</v>
      </c>
    </row>
    <row r="28" spans="1:11" ht="13.5">
      <c r="A28" s="73" t="s">
        <v>33</v>
      </c>
      <c r="B28" s="6">
        <v>2372101</v>
      </c>
      <c r="C28" s="6">
        <v>2145634111</v>
      </c>
      <c r="D28" s="23">
        <v>2950312946</v>
      </c>
      <c r="E28" s="24">
        <v>525641572</v>
      </c>
      <c r="F28" s="6">
        <v>654262349</v>
      </c>
      <c r="G28" s="25">
        <v>654262349</v>
      </c>
      <c r="H28" s="26">
        <v>0</v>
      </c>
      <c r="I28" s="24">
        <v>380726576</v>
      </c>
      <c r="J28" s="6">
        <v>332115854</v>
      </c>
      <c r="K28" s="25">
        <v>345142134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100000000</v>
      </c>
      <c r="J30" s="6">
        <v>100000000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55250000</v>
      </c>
      <c r="F31" s="6">
        <v>72928011</v>
      </c>
      <c r="G31" s="25">
        <v>72928011</v>
      </c>
      <c r="H31" s="26">
        <v>0</v>
      </c>
      <c r="I31" s="24">
        <v>95575051</v>
      </c>
      <c r="J31" s="6">
        <v>39586607</v>
      </c>
      <c r="K31" s="25">
        <v>100680831</v>
      </c>
    </row>
    <row r="32" spans="1:11" ht="13.5">
      <c r="A32" s="33" t="s">
        <v>36</v>
      </c>
      <c r="B32" s="7">
        <f>SUM(B28:B31)</f>
        <v>2372101</v>
      </c>
      <c r="C32" s="7">
        <f aca="true" t="shared" si="5" ref="C32:K32">SUM(C28:C31)</f>
        <v>2145634111</v>
      </c>
      <c r="D32" s="69">
        <f t="shared" si="5"/>
        <v>2950312946</v>
      </c>
      <c r="E32" s="70">
        <f t="shared" si="5"/>
        <v>580891572</v>
      </c>
      <c r="F32" s="7">
        <f t="shared" si="5"/>
        <v>727190360</v>
      </c>
      <c r="G32" s="71">
        <f t="shared" si="5"/>
        <v>727190360</v>
      </c>
      <c r="H32" s="72">
        <f t="shared" si="5"/>
        <v>0</v>
      </c>
      <c r="I32" s="70">
        <f t="shared" si="5"/>
        <v>576301627</v>
      </c>
      <c r="J32" s="7">
        <f t="shared" si="5"/>
        <v>471702461</v>
      </c>
      <c r="K32" s="71">
        <f t="shared" si="5"/>
        <v>445822965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-166565884</v>
      </c>
      <c r="C35" s="6">
        <v>2659814722</v>
      </c>
      <c r="D35" s="23">
        <v>3356121663</v>
      </c>
      <c r="E35" s="24">
        <v>2972344763</v>
      </c>
      <c r="F35" s="6">
        <v>2832683026</v>
      </c>
      <c r="G35" s="25">
        <v>2832683026</v>
      </c>
      <c r="H35" s="26">
        <v>3674963728</v>
      </c>
      <c r="I35" s="24">
        <v>2272650597</v>
      </c>
      <c r="J35" s="6">
        <v>2366702251</v>
      </c>
      <c r="K35" s="25">
        <v>2149714961</v>
      </c>
    </row>
    <row r="36" spans="1:11" ht="13.5">
      <c r="A36" s="22" t="s">
        <v>39</v>
      </c>
      <c r="B36" s="6">
        <v>170687952</v>
      </c>
      <c r="C36" s="6">
        <v>7882103764</v>
      </c>
      <c r="D36" s="23">
        <v>7839850229</v>
      </c>
      <c r="E36" s="24">
        <v>8340425647</v>
      </c>
      <c r="F36" s="6">
        <v>8386055887</v>
      </c>
      <c r="G36" s="25">
        <v>8386055887</v>
      </c>
      <c r="H36" s="26">
        <v>8150613569</v>
      </c>
      <c r="I36" s="24">
        <v>8106215806</v>
      </c>
      <c r="J36" s="6">
        <v>7421453780</v>
      </c>
      <c r="K36" s="25">
        <v>6887188568</v>
      </c>
    </row>
    <row r="37" spans="1:11" ht="13.5">
      <c r="A37" s="22" t="s">
        <v>40</v>
      </c>
      <c r="B37" s="6">
        <v>530295015</v>
      </c>
      <c r="C37" s="6">
        <v>1830943657</v>
      </c>
      <c r="D37" s="23">
        <v>2489889503</v>
      </c>
      <c r="E37" s="24">
        <v>1441718351</v>
      </c>
      <c r="F37" s="6">
        <v>1345847464</v>
      </c>
      <c r="G37" s="25">
        <v>1345847464</v>
      </c>
      <c r="H37" s="26">
        <v>1563529522</v>
      </c>
      <c r="I37" s="24">
        <v>1433886765</v>
      </c>
      <c r="J37" s="6">
        <v>1865498564</v>
      </c>
      <c r="K37" s="25">
        <v>2267413649</v>
      </c>
    </row>
    <row r="38" spans="1:11" ht="13.5">
      <c r="A38" s="22" t="s">
        <v>41</v>
      </c>
      <c r="B38" s="6">
        <v>-41351563</v>
      </c>
      <c r="C38" s="6">
        <v>991034435</v>
      </c>
      <c r="D38" s="23">
        <v>816497835</v>
      </c>
      <c r="E38" s="24">
        <v>1091864951</v>
      </c>
      <c r="F38" s="6">
        <v>1091864951</v>
      </c>
      <c r="G38" s="25">
        <v>1091864951</v>
      </c>
      <c r="H38" s="26">
        <v>774218897</v>
      </c>
      <c r="I38" s="24">
        <v>1187237455</v>
      </c>
      <c r="J38" s="6">
        <v>968335023</v>
      </c>
      <c r="K38" s="25">
        <v>951652431</v>
      </c>
    </row>
    <row r="39" spans="1:11" ht="13.5">
      <c r="A39" s="22" t="s">
        <v>42</v>
      </c>
      <c r="B39" s="6">
        <v>123811479</v>
      </c>
      <c r="C39" s="6">
        <v>6615615664</v>
      </c>
      <c r="D39" s="23">
        <v>7701990336</v>
      </c>
      <c r="E39" s="24">
        <v>7851962737</v>
      </c>
      <c r="F39" s="6">
        <v>7854163596</v>
      </c>
      <c r="G39" s="25">
        <v>7854163596</v>
      </c>
      <c r="H39" s="26">
        <v>8070375287</v>
      </c>
      <c r="I39" s="24">
        <v>7076945375</v>
      </c>
      <c r="J39" s="6">
        <v>6288722355</v>
      </c>
      <c r="K39" s="25">
        <v>5035487347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713693937</v>
      </c>
      <c r="C42" s="6">
        <v>153315113</v>
      </c>
      <c r="D42" s="23">
        <v>625588525</v>
      </c>
      <c r="E42" s="24">
        <v>76291096</v>
      </c>
      <c r="F42" s="6">
        <v>133295000</v>
      </c>
      <c r="G42" s="25">
        <v>133295000</v>
      </c>
      <c r="H42" s="26">
        <v>10506377558</v>
      </c>
      <c r="I42" s="24">
        <v>3945803560</v>
      </c>
      <c r="J42" s="6">
        <v>3965352284</v>
      </c>
      <c r="K42" s="25">
        <v>4280019203</v>
      </c>
    </row>
    <row r="43" spans="1:11" ht="13.5">
      <c r="A43" s="22" t="s">
        <v>45</v>
      </c>
      <c r="B43" s="6">
        <v>0</v>
      </c>
      <c r="C43" s="6">
        <v>-14680909</v>
      </c>
      <c r="D43" s="23">
        <v>415981</v>
      </c>
      <c r="E43" s="24">
        <v>11295257</v>
      </c>
      <c r="F43" s="6">
        <v>11295257</v>
      </c>
      <c r="G43" s="25">
        <v>11295257</v>
      </c>
      <c r="H43" s="26">
        <v>-34468189</v>
      </c>
      <c r="I43" s="24">
        <v>31735785</v>
      </c>
      <c r="J43" s="6">
        <v>14115284</v>
      </c>
      <c r="K43" s="25">
        <v>15792323</v>
      </c>
    </row>
    <row r="44" spans="1:11" ht="13.5">
      <c r="A44" s="22" t="s">
        <v>46</v>
      </c>
      <c r="B44" s="6">
        <v>0</v>
      </c>
      <c r="C44" s="6">
        <v>107338443</v>
      </c>
      <c r="D44" s="23">
        <v>6609614</v>
      </c>
      <c r="E44" s="24">
        <v>396374</v>
      </c>
      <c r="F44" s="6">
        <v>0</v>
      </c>
      <c r="G44" s="25">
        <v>0</v>
      </c>
      <c r="H44" s="26">
        <v>-143844679</v>
      </c>
      <c r="I44" s="24">
        <v>100000000</v>
      </c>
      <c r="J44" s="6">
        <v>106860666</v>
      </c>
      <c r="K44" s="25">
        <v>7272305</v>
      </c>
    </row>
    <row r="45" spans="1:11" ht="13.5">
      <c r="A45" s="33" t="s">
        <v>47</v>
      </c>
      <c r="B45" s="7">
        <v>713693937</v>
      </c>
      <c r="C45" s="7">
        <v>245998242</v>
      </c>
      <c r="D45" s="69">
        <v>632639715</v>
      </c>
      <c r="E45" s="70">
        <v>87982727</v>
      </c>
      <c r="F45" s="7">
        <v>144590257</v>
      </c>
      <c r="G45" s="71">
        <v>144590257</v>
      </c>
      <c r="H45" s="72">
        <v>10448477832</v>
      </c>
      <c r="I45" s="70">
        <v>4077539345</v>
      </c>
      <c r="J45" s="7">
        <v>4086328234</v>
      </c>
      <c r="K45" s="71">
        <v>4303083831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89672173</v>
      </c>
      <c r="C48" s="6">
        <v>320735116</v>
      </c>
      <c r="D48" s="23">
        <v>517667909</v>
      </c>
      <c r="E48" s="24">
        <v>385405521</v>
      </c>
      <c r="F48" s="6">
        <v>439439754</v>
      </c>
      <c r="G48" s="25">
        <v>439439754</v>
      </c>
      <c r="H48" s="26">
        <v>204872528</v>
      </c>
      <c r="I48" s="24">
        <v>261341208</v>
      </c>
      <c r="J48" s="6">
        <v>311349955</v>
      </c>
      <c r="K48" s="25">
        <v>96085282</v>
      </c>
    </row>
    <row r="49" spans="1:11" ht="13.5">
      <c r="A49" s="22" t="s">
        <v>50</v>
      </c>
      <c r="B49" s="6">
        <f>+B75</f>
        <v>-4071911452.3968554</v>
      </c>
      <c r="C49" s="6">
        <f aca="true" t="shared" si="6" ref="C49:K49">+C75</f>
        <v>2118284706.0190775</v>
      </c>
      <c r="D49" s="23">
        <f t="shared" si="6"/>
        <v>2635914455.3834457</v>
      </c>
      <c r="E49" s="24">
        <f t="shared" si="6"/>
        <v>1395170774.0258913</v>
      </c>
      <c r="F49" s="6">
        <f t="shared" si="6"/>
        <v>1280006915.1593523</v>
      </c>
      <c r="G49" s="25">
        <f t="shared" si="6"/>
        <v>1280006915.1593523</v>
      </c>
      <c r="H49" s="26">
        <f t="shared" si="6"/>
        <v>169257057.7864256</v>
      </c>
      <c r="I49" s="24">
        <f t="shared" si="6"/>
        <v>-382946236.0039511</v>
      </c>
      <c r="J49" s="6">
        <f t="shared" si="6"/>
        <v>389246675.1114385</v>
      </c>
      <c r="K49" s="25">
        <f t="shared" si="6"/>
        <v>1122777499.1259546</v>
      </c>
    </row>
    <row r="50" spans="1:11" ht="13.5">
      <c r="A50" s="33" t="s">
        <v>51</v>
      </c>
      <c r="B50" s="7">
        <f>+B48-B49</f>
        <v>4161583625.3968554</v>
      </c>
      <c r="C50" s="7">
        <f aca="true" t="shared" si="7" ref="C50:K50">+C48-C49</f>
        <v>-1797549590.0190775</v>
      </c>
      <c r="D50" s="69">
        <f t="shared" si="7"/>
        <v>-2118246546.3834457</v>
      </c>
      <c r="E50" s="70">
        <f t="shared" si="7"/>
        <v>-1009765253.0258913</v>
      </c>
      <c r="F50" s="7">
        <f t="shared" si="7"/>
        <v>-840567161.1593523</v>
      </c>
      <c r="G50" s="71">
        <f t="shared" si="7"/>
        <v>-840567161.1593523</v>
      </c>
      <c r="H50" s="72">
        <f t="shared" si="7"/>
        <v>35615470.21357441</v>
      </c>
      <c r="I50" s="70">
        <f t="shared" si="7"/>
        <v>644287444.0039511</v>
      </c>
      <c r="J50" s="7">
        <f t="shared" si="7"/>
        <v>-77896720.11143851</v>
      </c>
      <c r="K50" s="71">
        <f t="shared" si="7"/>
        <v>-1026692217.1259546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176455586</v>
      </c>
      <c r="C53" s="6">
        <v>7867187135</v>
      </c>
      <c r="D53" s="23">
        <v>7826130567</v>
      </c>
      <c r="E53" s="24">
        <v>7924973463</v>
      </c>
      <c r="F53" s="6">
        <v>7852552586</v>
      </c>
      <c r="G53" s="25">
        <v>7852552586</v>
      </c>
      <c r="H53" s="26">
        <v>6156548736</v>
      </c>
      <c r="I53" s="24">
        <v>7575792522</v>
      </c>
      <c r="J53" s="6">
        <v>6970451204</v>
      </c>
      <c r="K53" s="25">
        <v>6460575851</v>
      </c>
    </row>
    <row r="54" spans="1:11" ht="13.5">
      <c r="A54" s="22" t="s">
        <v>54</v>
      </c>
      <c r="B54" s="6">
        <v>0</v>
      </c>
      <c r="C54" s="6">
        <v>454389101</v>
      </c>
      <c r="D54" s="23">
        <v>417614095</v>
      </c>
      <c r="E54" s="24">
        <v>489941448</v>
      </c>
      <c r="F54" s="6">
        <v>482441903</v>
      </c>
      <c r="G54" s="25">
        <v>482441903</v>
      </c>
      <c r="H54" s="26">
        <v>1297513143</v>
      </c>
      <c r="I54" s="24">
        <v>421872296</v>
      </c>
      <c r="J54" s="6">
        <v>405795701</v>
      </c>
      <c r="K54" s="25">
        <v>313902124</v>
      </c>
    </row>
    <row r="55" spans="1:11" ht="13.5">
      <c r="A55" s="22" t="s">
        <v>55</v>
      </c>
      <c r="B55" s="6">
        <v>164065199</v>
      </c>
      <c r="C55" s="6">
        <v>4039729149</v>
      </c>
      <c r="D55" s="23">
        <v>4893613831</v>
      </c>
      <c r="E55" s="24">
        <v>245781932</v>
      </c>
      <c r="F55" s="6">
        <v>723780360</v>
      </c>
      <c r="G55" s="25">
        <v>723780360</v>
      </c>
      <c r="H55" s="26">
        <v>1345495238</v>
      </c>
      <c r="I55" s="24">
        <v>416665404</v>
      </c>
      <c r="J55" s="6">
        <v>439919854</v>
      </c>
      <c r="K55" s="25">
        <v>418913576</v>
      </c>
    </row>
    <row r="56" spans="1:11" ht="13.5">
      <c r="A56" s="22" t="s">
        <v>56</v>
      </c>
      <c r="B56" s="6">
        <v>75684767</v>
      </c>
      <c r="C56" s="6">
        <v>298509091</v>
      </c>
      <c r="D56" s="23">
        <v>249628480</v>
      </c>
      <c r="E56" s="24">
        <v>221715179</v>
      </c>
      <c r="F56" s="6">
        <v>230221186</v>
      </c>
      <c r="G56" s="25">
        <v>230221186</v>
      </c>
      <c r="H56" s="26">
        <v>885720621</v>
      </c>
      <c r="I56" s="24">
        <v>460587138</v>
      </c>
      <c r="J56" s="6">
        <v>495660484</v>
      </c>
      <c r="K56" s="25">
        <v>538377093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169523695</v>
      </c>
      <c r="C59" s="6">
        <v>169960907</v>
      </c>
      <c r="D59" s="23">
        <v>0</v>
      </c>
      <c r="E59" s="24">
        <v>218603828</v>
      </c>
      <c r="F59" s="6">
        <v>218603828</v>
      </c>
      <c r="G59" s="25">
        <v>218603828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414339109</v>
      </c>
      <c r="C60" s="6">
        <v>414860391</v>
      </c>
      <c r="D60" s="23">
        <v>0</v>
      </c>
      <c r="E60" s="24">
        <v>131444221</v>
      </c>
      <c r="F60" s="6">
        <v>131444221</v>
      </c>
      <c r="G60" s="25">
        <v>131444221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9319</v>
      </c>
      <c r="C62" s="98">
        <v>8505</v>
      </c>
      <c r="D62" s="99">
        <v>0</v>
      </c>
      <c r="E62" s="97">
        <v>7889</v>
      </c>
      <c r="F62" s="98">
        <v>7889</v>
      </c>
      <c r="G62" s="99">
        <v>7889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2102</v>
      </c>
      <c r="C63" s="98">
        <v>1184</v>
      </c>
      <c r="D63" s="99">
        <v>0</v>
      </c>
      <c r="E63" s="97">
        <v>354</v>
      </c>
      <c r="F63" s="98">
        <v>354</v>
      </c>
      <c r="G63" s="99">
        <v>354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10000</v>
      </c>
      <c r="C64" s="98">
        <v>8000</v>
      </c>
      <c r="D64" s="99">
        <v>0</v>
      </c>
      <c r="E64" s="97">
        <v>4000</v>
      </c>
      <c r="F64" s="98">
        <v>4000</v>
      </c>
      <c r="G64" s="99">
        <v>4000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44873</v>
      </c>
      <c r="C65" s="98">
        <v>40770</v>
      </c>
      <c r="D65" s="99">
        <v>0</v>
      </c>
      <c r="E65" s="97">
        <v>28952</v>
      </c>
      <c r="F65" s="98">
        <v>28952</v>
      </c>
      <c r="G65" s="99">
        <v>28952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-17.539196584597214</v>
      </c>
      <c r="C70" s="5">
        <f aca="true" t="shared" si="8" ref="C70:K70">IF(ISERROR(C71/C72),0,(C71/C72))</f>
        <v>0.011519342217780495</v>
      </c>
      <c r="D70" s="5">
        <f t="shared" si="8"/>
        <v>0.1145875775458711</v>
      </c>
      <c r="E70" s="5">
        <f t="shared" si="8"/>
        <v>0.015183489704674424</v>
      </c>
      <c r="F70" s="5">
        <f t="shared" si="8"/>
        <v>0.026528433412263172</v>
      </c>
      <c r="G70" s="5">
        <f t="shared" si="8"/>
        <v>0.026528433412263172</v>
      </c>
      <c r="H70" s="5">
        <f t="shared" si="8"/>
        <v>0.7310138889563284</v>
      </c>
      <c r="I70" s="5">
        <f t="shared" si="8"/>
        <v>0.927206689373654</v>
      </c>
      <c r="J70" s="5">
        <f t="shared" si="8"/>
        <v>0.8924843048524832</v>
      </c>
      <c r="K70" s="5">
        <f t="shared" si="8"/>
        <v>0.9048298831022245</v>
      </c>
    </row>
    <row r="71" spans="1:11" ht="12.75" hidden="1">
      <c r="A71" s="1" t="s">
        <v>135</v>
      </c>
      <c r="B71" s="2">
        <f>+B83</f>
        <v>712281629</v>
      </c>
      <c r="C71" s="2">
        <f aca="true" t="shared" si="9" ref="C71:K71">+C83</f>
        <v>46041051</v>
      </c>
      <c r="D71" s="2">
        <f t="shared" si="9"/>
        <v>505500571</v>
      </c>
      <c r="E71" s="2">
        <f t="shared" si="9"/>
        <v>76291096</v>
      </c>
      <c r="F71" s="2">
        <f t="shared" si="9"/>
        <v>133295000</v>
      </c>
      <c r="G71" s="2">
        <f t="shared" si="9"/>
        <v>133295000</v>
      </c>
      <c r="H71" s="2">
        <f t="shared" si="9"/>
        <v>10309615663</v>
      </c>
      <c r="I71" s="2">
        <f t="shared" si="9"/>
        <v>5125442899</v>
      </c>
      <c r="J71" s="2">
        <f t="shared" si="9"/>
        <v>5394726626</v>
      </c>
      <c r="K71" s="2">
        <f t="shared" si="9"/>
        <v>5931534838</v>
      </c>
    </row>
    <row r="72" spans="1:11" ht="12.75" hidden="1">
      <c r="A72" s="1" t="s">
        <v>136</v>
      </c>
      <c r="B72" s="2">
        <f>+B77</f>
        <v>-40610847</v>
      </c>
      <c r="C72" s="2">
        <f aca="true" t="shared" si="10" ref="C72:K72">+C77</f>
        <v>3996847227</v>
      </c>
      <c r="D72" s="2">
        <f t="shared" si="10"/>
        <v>4411477944</v>
      </c>
      <c r="E72" s="2">
        <f t="shared" si="10"/>
        <v>5024608801</v>
      </c>
      <c r="F72" s="2">
        <f t="shared" si="10"/>
        <v>5024608801</v>
      </c>
      <c r="G72" s="2">
        <f t="shared" si="10"/>
        <v>5024608801</v>
      </c>
      <c r="H72" s="2">
        <f t="shared" si="10"/>
        <v>14103173440</v>
      </c>
      <c r="I72" s="2">
        <f t="shared" si="10"/>
        <v>5527832098</v>
      </c>
      <c r="J72" s="2">
        <f t="shared" si="10"/>
        <v>6044617924</v>
      </c>
      <c r="K72" s="2">
        <f t="shared" si="10"/>
        <v>6555414392</v>
      </c>
    </row>
    <row r="73" spans="1:11" ht="12.75" hidden="1">
      <c r="A73" s="1" t="s">
        <v>137</v>
      </c>
      <c r="B73" s="2">
        <f>+B74</f>
        <v>2096790178.0000002</v>
      </c>
      <c r="C73" s="2">
        <f aca="true" t="shared" si="11" ref="C73:K73">+(C78+C80+C81+C82)-(B78+B80+B81+B82)</f>
        <v>2318324594</v>
      </c>
      <c r="D73" s="2">
        <f t="shared" si="11"/>
        <v>490883641</v>
      </c>
      <c r="E73" s="2">
        <f t="shared" si="11"/>
        <v>-7350816</v>
      </c>
      <c r="F73" s="2">
        <f>+(F78+F80+F81+F82)-(D78+D80+D81+D82)</f>
        <v>-327269157</v>
      </c>
      <c r="G73" s="2">
        <f>+(G78+G80+G81+G82)-(D78+D80+D81+D82)</f>
        <v>-327269157</v>
      </c>
      <c r="H73" s="2">
        <f>+(H78+H80+H81+H82)-(D78+D80+D81+D82)</f>
        <v>574269871</v>
      </c>
      <c r="I73" s="2">
        <f>+(I78+I80+I81+I82)-(E78+E80+E81+E82)</f>
        <v>-585867218</v>
      </c>
      <c r="J73" s="2">
        <f t="shared" si="11"/>
        <v>41654965</v>
      </c>
      <c r="K73" s="2">
        <f t="shared" si="11"/>
        <v>-1428735</v>
      </c>
    </row>
    <row r="74" spans="1:11" ht="12.75" hidden="1">
      <c r="A74" s="1" t="s">
        <v>138</v>
      </c>
      <c r="B74" s="2">
        <f>+TREND(C74:E74)</f>
        <v>2096790178.0000002</v>
      </c>
      <c r="C74" s="2">
        <f>+C73</f>
        <v>2318324594</v>
      </c>
      <c r="D74" s="2">
        <f aca="true" t="shared" si="12" ref="D74:K74">+D73</f>
        <v>490883641</v>
      </c>
      <c r="E74" s="2">
        <f t="shared" si="12"/>
        <v>-7350816</v>
      </c>
      <c r="F74" s="2">
        <f t="shared" si="12"/>
        <v>-327269157</v>
      </c>
      <c r="G74" s="2">
        <f t="shared" si="12"/>
        <v>-327269157</v>
      </c>
      <c r="H74" s="2">
        <f t="shared" si="12"/>
        <v>574269871</v>
      </c>
      <c r="I74" s="2">
        <f t="shared" si="12"/>
        <v>-585867218</v>
      </c>
      <c r="J74" s="2">
        <f t="shared" si="12"/>
        <v>41654965</v>
      </c>
      <c r="K74" s="2">
        <f t="shared" si="12"/>
        <v>-1428735</v>
      </c>
    </row>
    <row r="75" spans="1:11" ht="12.75" hidden="1">
      <c r="A75" s="1" t="s">
        <v>139</v>
      </c>
      <c r="B75" s="2">
        <f>+B84-(((B80+B81+B78)*B70)-B79)</f>
        <v>-4071911452.3968554</v>
      </c>
      <c r="C75" s="2">
        <f aca="true" t="shared" si="13" ref="C75:K75">+C84-(((C80+C81+C78)*C70)-C79)</f>
        <v>2118284706.0190775</v>
      </c>
      <c r="D75" s="2">
        <f t="shared" si="13"/>
        <v>2635914455.3834457</v>
      </c>
      <c r="E75" s="2">
        <f t="shared" si="13"/>
        <v>1395170774.0258913</v>
      </c>
      <c r="F75" s="2">
        <f t="shared" si="13"/>
        <v>1280006915.1593523</v>
      </c>
      <c r="G75" s="2">
        <f t="shared" si="13"/>
        <v>1280006915.1593523</v>
      </c>
      <c r="H75" s="2">
        <f t="shared" si="13"/>
        <v>169257057.7864256</v>
      </c>
      <c r="I75" s="2">
        <f t="shared" si="13"/>
        <v>-382946236.0039511</v>
      </c>
      <c r="J75" s="2">
        <f t="shared" si="13"/>
        <v>389246675.1114385</v>
      </c>
      <c r="K75" s="2">
        <f t="shared" si="13"/>
        <v>1122777499.1259546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-40610847</v>
      </c>
      <c r="C77" s="3">
        <v>3996847227</v>
      </c>
      <c r="D77" s="3">
        <v>4411477944</v>
      </c>
      <c r="E77" s="3">
        <v>5024608801</v>
      </c>
      <c r="F77" s="3">
        <v>5024608801</v>
      </c>
      <c r="G77" s="3">
        <v>5024608801</v>
      </c>
      <c r="H77" s="3">
        <v>14103173440</v>
      </c>
      <c r="I77" s="3">
        <v>5527832098</v>
      </c>
      <c r="J77" s="3">
        <v>6044617924</v>
      </c>
      <c r="K77" s="3">
        <v>6555414392</v>
      </c>
    </row>
    <row r="78" spans="1:11" ht="12.75" hidden="1">
      <c r="A78" s="1" t="s">
        <v>66</v>
      </c>
      <c r="B78" s="3">
        <v>0</v>
      </c>
      <c r="C78" s="3">
        <v>14680909</v>
      </c>
      <c r="D78" s="3">
        <v>14264928</v>
      </c>
      <c r="E78" s="3">
        <v>0</v>
      </c>
      <c r="F78" s="3">
        <v>0</v>
      </c>
      <c r="G78" s="3">
        <v>0</v>
      </c>
      <c r="H78" s="3">
        <v>12741654</v>
      </c>
      <c r="I78" s="3">
        <v>120</v>
      </c>
      <c r="J78" s="3">
        <v>0</v>
      </c>
      <c r="K78" s="3">
        <v>0</v>
      </c>
    </row>
    <row r="79" spans="1:11" ht="12.75" hidden="1">
      <c r="A79" s="1" t="s">
        <v>67</v>
      </c>
      <c r="B79" s="3">
        <v>343847632</v>
      </c>
      <c r="C79" s="3">
        <v>1563254421</v>
      </c>
      <c r="D79" s="3">
        <v>2190701823</v>
      </c>
      <c r="E79" s="3">
        <v>1101595512</v>
      </c>
      <c r="F79" s="3">
        <v>1005724625</v>
      </c>
      <c r="G79" s="3">
        <v>1005724625</v>
      </c>
      <c r="H79" s="3">
        <v>1428543288</v>
      </c>
      <c r="I79" s="3">
        <v>1083798444</v>
      </c>
      <c r="J79" s="3">
        <v>1494933269</v>
      </c>
      <c r="K79" s="3">
        <v>1879122078</v>
      </c>
    </row>
    <row r="80" spans="1:11" ht="12.75" hidden="1">
      <c r="A80" s="1" t="s">
        <v>68</v>
      </c>
      <c r="B80" s="3">
        <v>-256219079</v>
      </c>
      <c r="C80" s="3">
        <v>1984595439</v>
      </c>
      <c r="D80" s="3">
        <v>2424968295</v>
      </c>
      <c r="E80" s="3">
        <v>2485904791</v>
      </c>
      <c r="F80" s="3">
        <v>2165986450</v>
      </c>
      <c r="G80" s="3">
        <v>2165986450</v>
      </c>
      <c r="H80" s="3">
        <v>3040440935</v>
      </c>
      <c r="I80" s="3">
        <v>1967861003</v>
      </c>
      <c r="J80" s="3">
        <v>2009516088</v>
      </c>
      <c r="K80" s="3">
        <v>2008087353</v>
      </c>
    </row>
    <row r="81" spans="1:11" ht="12.75" hidden="1">
      <c r="A81" s="1" t="s">
        <v>69</v>
      </c>
      <c r="B81" s="3">
        <v>8090001</v>
      </c>
      <c r="C81" s="3">
        <v>70507111</v>
      </c>
      <c r="D81" s="3">
        <v>121823402</v>
      </c>
      <c r="E81" s="3">
        <v>67823550</v>
      </c>
      <c r="F81" s="3">
        <v>67823550</v>
      </c>
      <c r="G81" s="3">
        <v>67823550</v>
      </c>
      <c r="H81" s="3">
        <v>81799446</v>
      </c>
      <c r="I81" s="3">
        <v>0</v>
      </c>
      <c r="J81" s="3">
        <v>0</v>
      </c>
      <c r="K81" s="3">
        <v>0</v>
      </c>
    </row>
    <row r="82" spans="1:11" ht="12.75" hidden="1">
      <c r="A82" s="1" t="s">
        <v>70</v>
      </c>
      <c r="B82" s="3">
        <v>0</v>
      </c>
      <c r="C82" s="3">
        <v>412057</v>
      </c>
      <c r="D82" s="3">
        <v>22532</v>
      </c>
      <c r="E82" s="3">
        <v>0</v>
      </c>
      <c r="F82" s="3">
        <v>0</v>
      </c>
      <c r="G82" s="3">
        <v>0</v>
      </c>
      <c r="H82" s="3">
        <v>366993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712281629</v>
      </c>
      <c r="C83" s="3">
        <v>46041051</v>
      </c>
      <c r="D83" s="3">
        <v>505500571</v>
      </c>
      <c r="E83" s="3">
        <v>76291096</v>
      </c>
      <c r="F83" s="3">
        <v>133295000</v>
      </c>
      <c r="G83" s="3">
        <v>133295000</v>
      </c>
      <c r="H83" s="3">
        <v>10309615663</v>
      </c>
      <c r="I83" s="3">
        <v>5125442899</v>
      </c>
      <c r="J83" s="3">
        <v>5394726626</v>
      </c>
      <c r="K83" s="3">
        <v>5931534838</v>
      </c>
    </row>
    <row r="84" spans="1:11" ht="12.75" hidden="1">
      <c r="A84" s="1" t="s">
        <v>72</v>
      </c>
      <c r="B84" s="3">
        <v>-63774407</v>
      </c>
      <c r="C84" s="3">
        <v>578872829</v>
      </c>
      <c r="D84" s="3">
        <v>738677907</v>
      </c>
      <c r="E84" s="3">
        <v>332349770</v>
      </c>
      <c r="F84" s="3">
        <v>333541770</v>
      </c>
      <c r="G84" s="3">
        <v>333541770</v>
      </c>
      <c r="H84" s="3">
        <v>1032429179</v>
      </c>
      <c r="I84" s="3">
        <v>357869317</v>
      </c>
      <c r="J84" s="3">
        <v>687774975</v>
      </c>
      <c r="K84" s="3">
        <v>1060632866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14105443</v>
      </c>
      <c r="C5" s="6">
        <v>14291858</v>
      </c>
      <c r="D5" s="23">
        <v>17367687</v>
      </c>
      <c r="E5" s="24">
        <v>19781622</v>
      </c>
      <c r="F5" s="6">
        <v>19781622</v>
      </c>
      <c r="G5" s="25">
        <v>19781622</v>
      </c>
      <c r="H5" s="26">
        <v>19217491</v>
      </c>
      <c r="I5" s="24">
        <v>20553103</v>
      </c>
      <c r="J5" s="6">
        <v>21375231</v>
      </c>
      <c r="K5" s="25">
        <v>22230239</v>
      </c>
    </row>
    <row r="6" spans="1:11" ht="13.5">
      <c r="A6" s="22" t="s">
        <v>18</v>
      </c>
      <c r="B6" s="6">
        <v>497749</v>
      </c>
      <c r="C6" s="6">
        <v>525667</v>
      </c>
      <c r="D6" s="23">
        <v>528201</v>
      </c>
      <c r="E6" s="24">
        <v>574287</v>
      </c>
      <c r="F6" s="6">
        <v>574287</v>
      </c>
      <c r="G6" s="25">
        <v>574287</v>
      </c>
      <c r="H6" s="26">
        <v>533496</v>
      </c>
      <c r="I6" s="24">
        <v>596684</v>
      </c>
      <c r="J6" s="6">
        <v>620552</v>
      </c>
      <c r="K6" s="25">
        <v>645374</v>
      </c>
    </row>
    <row r="7" spans="1:11" ht="13.5">
      <c r="A7" s="22" t="s">
        <v>19</v>
      </c>
      <c r="B7" s="6">
        <v>3483773</v>
      </c>
      <c r="C7" s="6">
        <v>4539279</v>
      </c>
      <c r="D7" s="23">
        <v>4285972</v>
      </c>
      <c r="E7" s="24">
        <v>3850000</v>
      </c>
      <c r="F7" s="6">
        <v>3850000</v>
      </c>
      <c r="G7" s="25">
        <v>3850000</v>
      </c>
      <c r="H7" s="26">
        <v>2596078</v>
      </c>
      <c r="I7" s="24">
        <v>4000150</v>
      </c>
      <c r="J7" s="6">
        <v>4160156</v>
      </c>
      <c r="K7" s="25">
        <v>4326562</v>
      </c>
    </row>
    <row r="8" spans="1:11" ht="13.5">
      <c r="A8" s="22" t="s">
        <v>20</v>
      </c>
      <c r="B8" s="6">
        <v>55612210</v>
      </c>
      <c r="C8" s="6">
        <v>60608754</v>
      </c>
      <c r="D8" s="23">
        <v>69092059</v>
      </c>
      <c r="E8" s="24">
        <v>85867500</v>
      </c>
      <c r="F8" s="6">
        <v>85495000</v>
      </c>
      <c r="G8" s="25">
        <v>85495000</v>
      </c>
      <c r="H8" s="26">
        <v>85833616</v>
      </c>
      <c r="I8" s="24">
        <v>76559000</v>
      </c>
      <c r="J8" s="6">
        <v>87642680</v>
      </c>
      <c r="K8" s="25">
        <v>88692267</v>
      </c>
    </row>
    <row r="9" spans="1:11" ht="13.5">
      <c r="A9" s="22" t="s">
        <v>21</v>
      </c>
      <c r="B9" s="6">
        <v>10165185</v>
      </c>
      <c r="C9" s="6">
        <v>11013108</v>
      </c>
      <c r="D9" s="23">
        <v>6471279</v>
      </c>
      <c r="E9" s="24">
        <v>10558046</v>
      </c>
      <c r="F9" s="6">
        <v>10202136</v>
      </c>
      <c r="G9" s="25">
        <v>10202136</v>
      </c>
      <c r="H9" s="26">
        <v>8190689</v>
      </c>
      <c r="I9" s="24">
        <v>8979185</v>
      </c>
      <c r="J9" s="6">
        <v>11024021</v>
      </c>
      <c r="K9" s="25">
        <v>11464982</v>
      </c>
    </row>
    <row r="10" spans="1:11" ht="25.5">
      <c r="A10" s="27" t="s">
        <v>128</v>
      </c>
      <c r="B10" s="28">
        <f>SUM(B5:B9)</f>
        <v>83864360</v>
      </c>
      <c r="C10" s="29">
        <f aca="true" t="shared" si="0" ref="C10:K10">SUM(C5:C9)</f>
        <v>90978666</v>
      </c>
      <c r="D10" s="30">
        <f t="shared" si="0"/>
        <v>97745198</v>
      </c>
      <c r="E10" s="28">
        <f t="shared" si="0"/>
        <v>120631455</v>
      </c>
      <c r="F10" s="29">
        <f t="shared" si="0"/>
        <v>119903045</v>
      </c>
      <c r="G10" s="31">
        <f t="shared" si="0"/>
        <v>119903045</v>
      </c>
      <c r="H10" s="32">
        <f t="shared" si="0"/>
        <v>116371370</v>
      </c>
      <c r="I10" s="28">
        <f t="shared" si="0"/>
        <v>110688122</v>
      </c>
      <c r="J10" s="29">
        <f t="shared" si="0"/>
        <v>124822640</v>
      </c>
      <c r="K10" s="31">
        <f t="shared" si="0"/>
        <v>127359424</v>
      </c>
    </row>
    <row r="11" spans="1:11" ht="13.5">
      <c r="A11" s="22" t="s">
        <v>22</v>
      </c>
      <c r="B11" s="6">
        <v>34125373</v>
      </c>
      <c r="C11" s="6">
        <v>34971290</v>
      </c>
      <c r="D11" s="23">
        <v>36529095</v>
      </c>
      <c r="E11" s="24">
        <v>44691585</v>
      </c>
      <c r="F11" s="6">
        <v>44605885</v>
      </c>
      <c r="G11" s="25">
        <v>44605885</v>
      </c>
      <c r="H11" s="26">
        <v>41548487</v>
      </c>
      <c r="I11" s="24">
        <v>48558294</v>
      </c>
      <c r="J11" s="6">
        <v>50155201</v>
      </c>
      <c r="K11" s="25">
        <v>53644386</v>
      </c>
    </row>
    <row r="12" spans="1:11" ht="13.5">
      <c r="A12" s="22" t="s">
        <v>23</v>
      </c>
      <c r="B12" s="6">
        <v>5205385</v>
      </c>
      <c r="C12" s="6">
        <v>5809171</v>
      </c>
      <c r="D12" s="23">
        <v>6023555</v>
      </c>
      <c r="E12" s="24">
        <v>6373921</v>
      </c>
      <c r="F12" s="6">
        <v>6373921</v>
      </c>
      <c r="G12" s="25">
        <v>6373921</v>
      </c>
      <c r="H12" s="26">
        <v>5984517</v>
      </c>
      <c r="I12" s="24">
        <v>6692615</v>
      </c>
      <c r="J12" s="6">
        <v>4039442</v>
      </c>
      <c r="K12" s="25">
        <v>7247209</v>
      </c>
    </row>
    <row r="13" spans="1:11" ht="13.5">
      <c r="A13" s="22" t="s">
        <v>129</v>
      </c>
      <c r="B13" s="6">
        <v>8790784</v>
      </c>
      <c r="C13" s="6">
        <v>8722456</v>
      </c>
      <c r="D13" s="23">
        <v>9318525</v>
      </c>
      <c r="E13" s="24">
        <v>11173339</v>
      </c>
      <c r="F13" s="6">
        <v>11173339</v>
      </c>
      <c r="G13" s="25">
        <v>11173339</v>
      </c>
      <c r="H13" s="26">
        <v>8763515</v>
      </c>
      <c r="I13" s="24">
        <v>11609097</v>
      </c>
      <c r="J13" s="6">
        <v>12073463</v>
      </c>
      <c r="K13" s="25">
        <v>12556402</v>
      </c>
    </row>
    <row r="14" spans="1:11" ht="13.5">
      <c r="A14" s="22" t="s">
        <v>24</v>
      </c>
      <c r="B14" s="6">
        <v>0</v>
      </c>
      <c r="C14" s="6">
        <v>134956</v>
      </c>
      <c r="D14" s="23">
        <v>4109</v>
      </c>
      <c r="E14" s="24">
        <v>0</v>
      </c>
      <c r="F14" s="6">
        <v>0</v>
      </c>
      <c r="G14" s="25">
        <v>0</v>
      </c>
      <c r="H14" s="26">
        <v>155</v>
      </c>
      <c r="I14" s="24">
        <v>0</v>
      </c>
      <c r="J14" s="6">
        <v>0</v>
      </c>
      <c r="K14" s="25">
        <v>0</v>
      </c>
    </row>
    <row r="15" spans="1:11" ht="13.5">
      <c r="A15" s="22" t="s">
        <v>130</v>
      </c>
      <c r="B15" s="6">
        <v>1845094</v>
      </c>
      <c r="C15" s="6">
        <v>2476986</v>
      </c>
      <c r="D15" s="23">
        <v>2898053</v>
      </c>
      <c r="E15" s="24">
        <v>6366500</v>
      </c>
      <c r="F15" s="6">
        <v>6458500</v>
      </c>
      <c r="G15" s="25">
        <v>6458500</v>
      </c>
      <c r="H15" s="26">
        <v>4313800</v>
      </c>
      <c r="I15" s="24">
        <v>6051040</v>
      </c>
      <c r="J15" s="6">
        <v>6308082</v>
      </c>
      <c r="K15" s="25">
        <v>6582376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309425</v>
      </c>
      <c r="F16" s="6">
        <v>309425</v>
      </c>
      <c r="G16" s="25">
        <v>309425</v>
      </c>
      <c r="H16" s="26">
        <v>165788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31875997</v>
      </c>
      <c r="C17" s="6">
        <v>31419060</v>
      </c>
      <c r="D17" s="23">
        <v>42093387</v>
      </c>
      <c r="E17" s="24">
        <v>52622132</v>
      </c>
      <c r="F17" s="6">
        <v>73618899</v>
      </c>
      <c r="G17" s="25">
        <v>73618899</v>
      </c>
      <c r="H17" s="26">
        <v>61710204</v>
      </c>
      <c r="I17" s="24">
        <v>69991418</v>
      </c>
      <c r="J17" s="6">
        <v>63111862</v>
      </c>
      <c r="K17" s="25">
        <v>66592235</v>
      </c>
    </row>
    <row r="18" spans="1:11" ht="13.5">
      <c r="A18" s="33" t="s">
        <v>26</v>
      </c>
      <c r="B18" s="34">
        <f>SUM(B11:B17)</f>
        <v>81842633</v>
      </c>
      <c r="C18" s="35">
        <f aca="true" t="shared" si="1" ref="C18:K18">SUM(C11:C17)</f>
        <v>83533919</v>
      </c>
      <c r="D18" s="36">
        <f t="shared" si="1"/>
        <v>96866724</v>
      </c>
      <c r="E18" s="34">
        <f t="shared" si="1"/>
        <v>121536902</v>
      </c>
      <c r="F18" s="35">
        <f t="shared" si="1"/>
        <v>142539969</v>
      </c>
      <c r="G18" s="37">
        <f t="shared" si="1"/>
        <v>142539969</v>
      </c>
      <c r="H18" s="38">
        <f t="shared" si="1"/>
        <v>122486466</v>
      </c>
      <c r="I18" s="34">
        <f t="shared" si="1"/>
        <v>142902464</v>
      </c>
      <c r="J18" s="35">
        <f t="shared" si="1"/>
        <v>135688050</v>
      </c>
      <c r="K18" s="37">
        <f t="shared" si="1"/>
        <v>146622608</v>
      </c>
    </row>
    <row r="19" spans="1:11" ht="13.5">
      <c r="A19" s="33" t="s">
        <v>27</v>
      </c>
      <c r="B19" s="39">
        <f>+B10-B18</f>
        <v>2021727</v>
      </c>
      <c r="C19" s="40">
        <f aca="true" t="shared" si="2" ref="C19:K19">+C10-C18</f>
        <v>7444747</v>
      </c>
      <c r="D19" s="41">
        <f t="shared" si="2"/>
        <v>878474</v>
      </c>
      <c r="E19" s="39">
        <f t="shared" si="2"/>
        <v>-905447</v>
      </c>
      <c r="F19" s="40">
        <f t="shared" si="2"/>
        <v>-22636924</v>
      </c>
      <c r="G19" s="42">
        <f t="shared" si="2"/>
        <v>-22636924</v>
      </c>
      <c r="H19" s="43">
        <f t="shared" si="2"/>
        <v>-6115096</v>
      </c>
      <c r="I19" s="39">
        <f t="shared" si="2"/>
        <v>-32214342</v>
      </c>
      <c r="J19" s="40">
        <f t="shared" si="2"/>
        <v>-10865410</v>
      </c>
      <c r="K19" s="42">
        <f t="shared" si="2"/>
        <v>-19263184</v>
      </c>
    </row>
    <row r="20" spans="1:11" ht="25.5">
      <c r="A20" s="44" t="s">
        <v>28</v>
      </c>
      <c r="B20" s="45">
        <v>17725197</v>
      </c>
      <c r="C20" s="46">
        <v>19385000</v>
      </c>
      <c r="D20" s="47">
        <v>16076001</v>
      </c>
      <c r="E20" s="45">
        <v>15996000</v>
      </c>
      <c r="F20" s="46">
        <v>25800000</v>
      </c>
      <c r="G20" s="48">
        <v>25800000</v>
      </c>
      <c r="H20" s="49">
        <v>19354475</v>
      </c>
      <c r="I20" s="45">
        <v>24755000</v>
      </c>
      <c r="J20" s="46">
        <v>17781000</v>
      </c>
      <c r="K20" s="48">
        <v>18394000</v>
      </c>
    </row>
    <row r="21" spans="1:11" ht="63.75">
      <c r="A21" s="50" t="s">
        <v>131</v>
      </c>
      <c r="B21" s="51">
        <v>0</v>
      </c>
      <c r="C21" s="52">
        <v>0</v>
      </c>
      <c r="D21" s="53">
        <v>120020</v>
      </c>
      <c r="E21" s="51">
        <v>0</v>
      </c>
      <c r="F21" s="52">
        <v>0</v>
      </c>
      <c r="G21" s="54">
        <v>0</v>
      </c>
      <c r="H21" s="55">
        <v>10036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19746924</v>
      </c>
      <c r="C22" s="58">
        <f aca="true" t="shared" si="3" ref="C22:K22">SUM(C19:C21)</f>
        <v>26829747</v>
      </c>
      <c r="D22" s="59">
        <f t="shared" si="3"/>
        <v>17074495</v>
      </c>
      <c r="E22" s="57">
        <f t="shared" si="3"/>
        <v>15090553</v>
      </c>
      <c r="F22" s="58">
        <f t="shared" si="3"/>
        <v>3163076</v>
      </c>
      <c r="G22" s="60">
        <f t="shared" si="3"/>
        <v>3163076</v>
      </c>
      <c r="H22" s="61">
        <f t="shared" si="3"/>
        <v>13249415</v>
      </c>
      <c r="I22" s="57">
        <f t="shared" si="3"/>
        <v>-7459342</v>
      </c>
      <c r="J22" s="58">
        <f t="shared" si="3"/>
        <v>6915590</v>
      </c>
      <c r="K22" s="60">
        <f t="shared" si="3"/>
        <v>-869184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19746924</v>
      </c>
      <c r="C24" s="40">
        <f aca="true" t="shared" si="4" ref="C24:K24">SUM(C22:C23)</f>
        <v>26829747</v>
      </c>
      <c r="D24" s="41">
        <f t="shared" si="4"/>
        <v>17074495</v>
      </c>
      <c r="E24" s="39">
        <f t="shared" si="4"/>
        <v>15090553</v>
      </c>
      <c r="F24" s="40">
        <f t="shared" si="4"/>
        <v>3163076</v>
      </c>
      <c r="G24" s="42">
        <f t="shared" si="4"/>
        <v>3163076</v>
      </c>
      <c r="H24" s="43">
        <f t="shared" si="4"/>
        <v>13249415</v>
      </c>
      <c r="I24" s="39">
        <f t="shared" si="4"/>
        <v>-7459342</v>
      </c>
      <c r="J24" s="40">
        <f t="shared" si="4"/>
        <v>6915590</v>
      </c>
      <c r="K24" s="42">
        <f t="shared" si="4"/>
        <v>-869184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166194243</v>
      </c>
      <c r="C27" s="7">
        <v>28445716</v>
      </c>
      <c r="D27" s="69">
        <v>216699425</v>
      </c>
      <c r="E27" s="70">
        <v>25696000</v>
      </c>
      <c r="F27" s="7">
        <v>43762488</v>
      </c>
      <c r="G27" s="71">
        <v>43762488</v>
      </c>
      <c r="H27" s="72">
        <v>38223236</v>
      </c>
      <c r="I27" s="70">
        <v>31621000</v>
      </c>
      <c r="J27" s="7">
        <v>3756392</v>
      </c>
      <c r="K27" s="71">
        <v>3986648</v>
      </c>
    </row>
    <row r="28" spans="1:11" ht="13.5">
      <c r="A28" s="73" t="s">
        <v>33</v>
      </c>
      <c r="B28" s="6">
        <v>150826454</v>
      </c>
      <c r="C28" s="6">
        <v>15946058</v>
      </c>
      <c r="D28" s="23">
        <v>124306743</v>
      </c>
      <c r="E28" s="24">
        <v>15996000</v>
      </c>
      <c r="F28" s="6">
        <v>25800002</v>
      </c>
      <c r="G28" s="25">
        <v>25800002</v>
      </c>
      <c r="H28" s="26">
        <v>0</v>
      </c>
      <c r="I28" s="24">
        <v>24755000</v>
      </c>
      <c r="J28" s="6">
        <v>3000000</v>
      </c>
      <c r="K28" s="25">
        <v>3200000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12499658</v>
      </c>
      <c r="D31" s="23">
        <v>92392682</v>
      </c>
      <c r="E31" s="24">
        <v>9700000</v>
      </c>
      <c r="F31" s="6">
        <v>17962486</v>
      </c>
      <c r="G31" s="25">
        <v>17962486</v>
      </c>
      <c r="H31" s="26">
        <v>0</v>
      </c>
      <c r="I31" s="24">
        <v>6866000</v>
      </c>
      <c r="J31" s="6">
        <v>756392</v>
      </c>
      <c r="K31" s="25">
        <v>786648</v>
      </c>
    </row>
    <row r="32" spans="1:11" ht="13.5">
      <c r="A32" s="33" t="s">
        <v>36</v>
      </c>
      <c r="B32" s="7">
        <f>SUM(B28:B31)</f>
        <v>150826454</v>
      </c>
      <c r="C32" s="7">
        <f aca="true" t="shared" si="5" ref="C32:K32">SUM(C28:C31)</f>
        <v>28445716</v>
      </c>
      <c r="D32" s="69">
        <f t="shared" si="5"/>
        <v>216699425</v>
      </c>
      <c r="E32" s="70">
        <f t="shared" si="5"/>
        <v>25696000</v>
      </c>
      <c r="F32" s="7">
        <f t="shared" si="5"/>
        <v>43762488</v>
      </c>
      <c r="G32" s="71">
        <f t="shared" si="5"/>
        <v>43762488</v>
      </c>
      <c r="H32" s="72">
        <f t="shared" si="5"/>
        <v>0</v>
      </c>
      <c r="I32" s="70">
        <f t="shared" si="5"/>
        <v>31621000</v>
      </c>
      <c r="J32" s="7">
        <f t="shared" si="5"/>
        <v>3756392</v>
      </c>
      <c r="K32" s="71">
        <f t="shared" si="5"/>
        <v>3986648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76196554</v>
      </c>
      <c r="C35" s="6">
        <v>10562033</v>
      </c>
      <c r="D35" s="23">
        <v>90192295</v>
      </c>
      <c r="E35" s="24">
        <v>100005567</v>
      </c>
      <c r="F35" s="6">
        <v>55437479</v>
      </c>
      <c r="G35" s="25">
        <v>55437479</v>
      </c>
      <c r="H35" s="26">
        <v>-9072149</v>
      </c>
      <c r="I35" s="24">
        <v>57497237</v>
      </c>
      <c r="J35" s="6">
        <v>36020871</v>
      </c>
      <c r="K35" s="25">
        <v>11378864</v>
      </c>
    </row>
    <row r="36" spans="1:11" ht="13.5">
      <c r="A36" s="22" t="s">
        <v>39</v>
      </c>
      <c r="B36" s="6">
        <v>124145368</v>
      </c>
      <c r="C36" s="6">
        <v>20699783</v>
      </c>
      <c r="D36" s="23">
        <v>161800967</v>
      </c>
      <c r="E36" s="24">
        <v>170645121</v>
      </c>
      <c r="F36" s="6">
        <v>205563457</v>
      </c>
      <c r="G36" s="25">
        <v>205563457</v>
      </c>
      <c r="H36" s="26">
        <v>29459722</v>
      </c>
      <c r="I36" s="24">
        <v>195680621</v>
      </c>
      <c r="J36" s="6">
        <v>153294743</v>
      </c>
      <c r="K36" s="25">
        <v>158769095</v>
      </c>
    </row>
    <row r="37" spans="1:11" ht="13.5">
      <c r="A37" s="22" t="s">
        <v>40</v>
      </c>
      <c r="B37" s="6">
        <v>12845947</v>
      </c>
      <c r="C37" s="6">
        <v>304641</v>
      </c>
      <c r="D37" s="23">
        <v>13210598</v>
      </c>
      <c r="E37" s="24">
        <v>7960907</v>
      </c>
      <c r="F37" s="6">
        <v>7097108</v>
      </c>
      <c r="G37" s="25">
        <v>7097108</v>
      </c>
      <c r="H37" s="26">
        <v>7138138</v>
      </c>
      <c r="I37" s="24">
        <v>7985244</v>
      </c>
      <c r="J37" s="6">
        <v>8842149</v>
      </c>
      <c r="K37" s="25">
        <v>3105896</v>
      </c>
    </row>
    <row r="38" spans="1:11" ht="13.5">
      <c r="A38" s="22" t="s">
        <v>41</v>
      </c>
      <c r="B38" s="6">
        <v>2157960</v>
      </c>
      <c r="C38" s="6">
        <v>432611</v>
      </c>
      <c r="D38" s="23">
        <v>2374000</v>
      </c>
      <c r="E38" s="24">
        <v>5110195</v>
      </c>
      <c r="F38" s="6">
        <v>6734332</v>
      </c>
      <c r="G38" s="25">
        <v>6734332</v>
      </c>
      <c r="H38" s="26">
        <v>0</v>
      </c>
      <c r="I38" s="24">
        <v>4158000</v>
      </c>
      <c r="J38" s="6">
        <v>4158000</v>
      </c>
      <c r="K38" s="25">
        <v>4158000</v>
      </c>
    </row>
    <row r="39" spans="1:11" ht="13.5">
      <c r="A39" s="22" t="s">
        <v>42</v>
      </c>
      <c r="B39" s="6">
        <v>165591091</v>
      </c>
      <c r="C39" s="6">
        <v>3694817</v>
      </c>
      <c r="D39" s="23">
        <v>219334169</v>
      </c>
      <c r="E39" s="24">
        <v>242489033</v>
      </c>
      <c r="F39" s="6">
        <v>244006420</v>
      </c>
      <c r="G39" s="25">
        <v>244006420</v>
      </c>
      <c r="H39" s="26">
        <v>20</v>
      </c>
      <c r="I39" s="24">
        <v>248493956</v>
      </c>
      <c r="J39" s="6">
        <v>169399875</v>
      </c>
      <c r="K39" s="25">
        <v>163753247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115521886</v>
      </c>
      <c r="F42" s="6">
        <v>86293155</v>
      </c>
      <c r="G42" s="25">
        <v>86293155</v>
      </c>
      <c r="H42" s="26">
        <v>0</v>
      </c>
      <c r="I42" s="24">
        <v>8168315</v>
      </c>
      <c r="J42" s="6">
        <v>-1230335</v>
      </c>
      <c r="K42" s="25">
        <v>-5557854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-43762488</v>
      </c>
      <c r="G43" s="25">
        <v>-43762488</v>
      </c>
      <c r="H43" s="26">
        <v>0</v>
      </c>
      <c r="I43" s="24">
        <v>-31621000</v>
      </c>
      <c r="J43" s="6">
        <v>-17871000</v>
      </c>
      <c r="K43" s="25">
        <v>-18394000</v>
      </c>
    </row>
    <row r="44" spans="1:11" ht="13.5">
      <c r="A44" s="22" t="s">
        <v>46</v>
      </c>
      <c r="B44" s="6">
        <v>73728</v>
      </c>
      <c r="C44" s="6">
        <v>-76256</v>
      </c>
      <c r="D44" s="23">
        <v>73728</v>
      </c>
      <c r="E44" s="24">
        <v>-71200</v>
      </c>
      <c r="F44" s="6">
        <v>-71200</v>
      </c>
      <c r="G44" s="25">
        <v>-71200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73728</v>
      </c>
      <c r="C45" s="7">
        <v>-73852</v>
      </c>
      <c r="D45" s="69">
        <v>45311739</v>
      </c>
      <c r="E45" s="70">
        <v>172585603</v>
      </c>
      <c r="F45" s="7">
        <v>107914166</v>
      </c>
      <c r="G45" s="71">
        <v>107914166</v>
      </c>
      <c r="H45" s="72">
        <v>-28853389</v>
      </c>
      <c r="I45" s="70">
        <v>-23452685</v>
      </c>
      <c r="J45" s="7">
        <v>-19101335</v>
      </c>
      <c r="K45" s="71">
        <v>-23951854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59081766</v>
      </c>
      <c r="C48" s="6">
        <v>4967456</v>
      </c>
      <c r="D48" s="23">
        <v>65455921</v>
      </c>
      <c r="E48" s="24">
        <v>60543564</v>
      </c>
      <c r="F48" s="6">
        <v>34535194</v>
      </c>
      <c r="G48" s="25">
        <v>34535194</v>
      </c>
      <c r="H48" s="26">
        <v>-16291132</v>
      </c>
      <c r="I48" s="24">
        <v>30811927</v>
      </c>
      <c r="J48" s="6">
        <v>9562235</v>
      </c>
      <c r="K48" s="25">
        <v>-16645179</v>
      </c>
    </row>
    <row r="49" spans="1:11" ht="13.5">
      <c r="A49" s="22" t="s">
        <v>50</v>
      </c>
      <c r="B49" s="6">
        <f>+B75</f>
        <v>13737890</v>
      </c>
      <c r="C49" s="6">
        <f aca="true" t="shared" si="6" ref="C49:K49">+C75</f>
        <v>2048663</v>
      </c>
      <c r="D49" s="23">
        <f t="shared" si="6"/>
        <v>22372508</v>
      </c>
      <c r="E49" s="24">
        <f t="shared" si="6"/>
        <v>-27467648.109136023</v>
      </c>
      <c r="F49" s="6">
        <f t="shared" si="6"/>
        <v>-10145591.712859247</v>
      </c>
      <c r="G49" s="25">
        <f t="shared" si="6"/>
        <v>-10145591.712859247</v>
      </c>
      <c r="H49" s="26">
        <f t="shared" si="6"/>
        <v>17442612</v>
      </c>
      <c r="I49" s="24">
        <f t="shared" si="6"/>
        <v>-14218935.305471458</v>
      </c>
      <c r="J49" s="6">
        <f t="shared" si="6"/>
        <v>-11921934.255098667</v>
      </c>
      <c r="K49" s="25">
        <f t="shared" si="6"/>
        <v>-19317137.838127907</v>
      </c>
    </row>
    <row r="50" spans="1:11" ht="13.5">
      <c r="A50" s="33" t="s">
        <v>51</v>
      </c>
      <c r="B50" s="7">
        <f>+B48-B49</f>
        <v>45343876</v>
      </c>
      <c r="C50" s="7">
        <f aca="true" t="shared" si="7" ref="C50:K50">+C48-C49</f>
        <v>2918793</v>
      </c>
      <c r="D50" s="69">
        <f t="shared" si="7"/>
        <v>43083413</v>
      </c>
      <c r="E50" s="70">
        <f t="shared" si="7"/>
        <v>88011212.10913602</v>
      </c>
      <c r="F50" s="7">
        <f t="shared" si="7"/>
        <v>44680785.71285924</v>
      </c>
      <c r="G50" s="71">
        <f t="shared" si="7"/>
        <v>44680785.71285924</v>
      </c>
      <c r="H50" s="72">
        <f t="shared" si="7"/>
        <v>-33733744</v>
      </c>
      <c r="I50" s="70">
        <f t="shared" si="7"/>
        <v>45030862.30547146</v>
      </c>
      <c r="J50" s="7">
        <f t="shared" si="7"/>
        <v>21484169.255098667</v>
      </c>
      <c r="K50" s="71">
        <f t="shared" si="7"/>
        <v>2671958.8381279074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110622008</v>
      </c>
      <c r="C53" s="6">
        <v>25388864</v>
      </c>
      <c r="D53" s="23">
        <v>149432326</v>
      </c>
      <c r="E53" s="24">
        <v>141814842</v>
      </c>
      <c r="F53" s="6">
        <v>179820770</v>
      </c>
      <c r="G53" s="25">
        <v>179820770</v>
      </c>
      <c r="H53" s="26">
        <v>6804030</v>
      </c>
      <c r="I53" s="24">
        <v>163970780</v>
      </c>
      <c r="J53" s="6">
        <v>133455008</v>
      </c>
      <c r="K53" s="25">
        <v>138055771</v>
      </c>
    </row>
    <row r="54" spans="1:11" ht="13.5">
      <c r="A54" s="22" t="s">
        <v>54</v>
      </c>
      <c r="B54" s="6">
        <v>0</v>
      </c>
      <c r="C54" s="6">
        <v>8722456</v>
      </c>
      <c r="D54" s="23">
        <v>9318525</v>
      </c>
      <c r="E54" s="24">
        <v>11173339</v>
      </c>
      <c r="F54" s="6">
        <v>11173339</v>
      </c>
      <c r="G54" s="25">
        <v>11173339</v>
      </c>
      <c r="H54" s="26">
        <v>8763515</v>
      </c>
      <c r="I54" s="24">
        <v>11609097</v>
      </c>
      <c r="J54" s="6">
        <v>12073463</v>
      </c>
      <c r="K54" s="25">
        <v>12556402</v>
      </c>
    </row>
    <row r="55" spans="1:11" ht="13.5">
      <c r="A55" s="22" t="s">
        <v>55</v>
      </c>
      <c r="B55" s="6">
        <v>603494</v>
      </c>
      <c r="C55" s="6">
        <v>1610848</v>
      </c>
      <c r="D55" s="23">
        <v>1</v>
      </c>
      <c r="E55" s="24">
        <v>1000000</v>
      </c>
      <c r="F55" s="6">
        <v>1550000</v>
      </c>
      <c r="G55" s="25">
        <v>1550000</v>
      </c>
      <c r="H55" s="26">
        <v>0</v>
      </c>
      <c r="I55" s="24">
        <v>5161000</v>
      </c>
      <c r="J55" s="6">
        <v>0</v>
      </c>
      <c r="K55" s="25">
        <v>0</v>
      </c>
    </row>
    <row r="56" spans="1:11" ht="13.5">
      <c r="A56" s="22" t="s">
        <v>56</v>
      </c>
      <c r="B56" s="6">
        <v>5800276</v>
      </c>
      <c r="C56" s="6">
        <v>6372273</v>
      </c>
      <c r="D56" s="23">
        <v>10746961</v>
      </c>
      <c r="E56" s="24">
        <v>17640000</v>
      </c>
      <c r="F56" s="6">
        <v>31390520</v>
      </c>
      <c r="G56" s="25">
        <v>31390520</v>
      </c>
      <c r="H56" s="26">
        <v>31365212</v>
      </c>
      <c r="I56" s="24">
        <v>28800060</v>
      </c>
      <c r="J56" s="6">
        <v>22406063</v>
      </c>
      <c r="K56" s="25">
        <v>23485305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0.8977890734318789</v>
      </c>
      <c r="F70" s="5">
        <f t="shared" si="8"/>
        <v>0.8529230518509937</v>
      </c>
      <c r="G70" s="5">
        <f t="shared" si="8"/>
        <v>0.8529230518509937</v>
      </c>
      <c r="H70" s="5">
        <f t="shared" si="8"/>
        <v>0</v>
      </c>
      <c r="I70" s="5">
        <f t="shared" si="8"/>
        <v>0.8947038418702105</v>
      </c>
      <c r="J70" s="5">
        <f t="shared" si="8"/>
        <v>0.8404651039115798</v>
      </c>
      <c r="K70" s="5">
        <f t="shared" si="8"/>
        <v>0.8527146078860893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26063386</v>
      </c>
      <c r="F71" s="2">
        <f t="shared" si="9"/>
        <v>26063661</v>
      </c>
      <c r="G71" s="2">
        <f t="shared" si="9"/>
        <v>26063661</v>
      </c>
      <c r="H71" s="2">
        <f t="shared" si="9"/>
        <v>0</v>
      </c>
      <c r="I71" s="2">
        <f t="shared" si="9"/>
        <v>26956507</v>
      </c>
      <c r="J71" s="2">
        <f t="shared" si="9"/>
        <v>27751993</v>
      </c>
      <c r="K71" s="2">
        <f t="shared" si="9"/>
        <v>29282727</v>
      </c>
    </row>
    <row r="72" spans="1:11" ht="12.75" hidden="1">
      <c r="A72" s="1" t="s">
        <v>136</v>
      </c>
      <c r="B72" s="2">
        <f>+B77</f>
        <v>21848412</v>
      </c>
      <c r="C72" s="2">
        <f aca="true" t="shared" si="10" ref="C72:K72">+C77</f>
        <v>22082534</v>
      </c>
      <c r="D72" s="2">
        <f t="shared" si="10"/>
        <v>23407597</v>
      </c>
      <c r="E72" s="2">
        <f t="shared" si="10"/>
        <v>29030634</v>
      </c>
      <c r="F72" s="2">
        <f t="shared" si="10"/>
        <v>30558045</v>
      </c>
      <c r="G72" s="2">
        <f t="shared" si="10"/>
        <v>30558045</v>
      </c>
      <c r="H72" s="2">
        <f t="shared" si="10"/>
        <v>27961413</v>
      </c>
      <c r="I72" s="2">
        <f t="shared" si="10"/>
        <v>30128972</v>
      </c>
      <c r="J72" s="2">
        <f t="shared" si="10"/>
        <v>33019804</v>
      </c>
      <c r="K72" s="2">
        <f t="shared" si="10"/>
        <v>34340595</v>
      </c>
    </row>
    <row r="73" spans="1:11" ht="12.75" hidden="1">
      <c r="A73" s="1" t="s">
        <v>137</v>
      </c>
      <c r="B73" s="2">
        <f>+B74</f>
        <v>-5773595.833333332</v>
      </c>
      <c r="C73" s="2">
        <f aca="true" t="shared" si="11" ref="C73:K73">+(C78+C80+C81+C82)-(B78+B80+B81+B82)</f>
        <v>-11504029</v>
      </c>
      <c r="D73" s="2">
        <f t="shared" si="11"/>
        <v>18912635</v>
      </c>
      <c r="E73" s="2">
        <f t="shared" si="11"/>
        <v>14946700</v>
      </c>
      <c r="F73" s="2">
        <f>+(F78+F80+F81+F82)-(D78+D80+D81+D82)</f>
        <v>-3613018</v>
      </c>
      <c r="G73" s="2">
        <f>+(G78+G80+G81+G82)-(D78+D80+D81+D82)</f>
        <v>-3613018</v>
      </c>
      <c r="H73" s="2">
        <f>+(H78+H80+H81+H82)-(D78+D80+D81+D82)</f>
        <v>-17736620</v>
      </c>
      <c r="I73" s="2">
        <f>+(I78+I80+I81+I82)-(E78+E80+E81+E82)</f>
        <v>-12997764</v>
      </c>
      <c r="J73" s="2">
        <f t="shared" si="11"/>
        <v>-5603</v>
      </c>
      <c r="K73" s="2">
        <f t="shared" si="11"/>
        <v>1565407</v>
      </c>
    </row>
    <row r="74" spans="1:11" ht="12.75" hidden="1">
      <c r="A74" s="1" t="s">
        <v>138</v>
      </c>
      <c r="B74" s="2">
        <f>+TREND(C74:E74)</f>
        <v>-5773595.833333332</v>
      </c>
      <c r="C74" s="2">
        <f>+C73</f>
        <v>-11504029</v>
      </c>
      <c r="D74" s="2">
        <f aca="true" t="shared" si="12" ref="D74:K74">+D73</f>
        <v>18912635</v>
      </c>
      <c r="E74" s="2">
        <f t="shared" si="12"/>
        <v>14946700</v>
      </c>
      <c r="F74" s="2">
        <f t="shared" si="12"/>
        <v>-3613018</v>
      </c>
      <c r="G74" s="2">
        <f t="shared" si="12"/>
        <v>-3613018</v>
      </c>
      <c r="H74" s="2">
        <f t="shared" si="12"/>
        <v>-17736620</v>
      </c>
      <c r="I74" s="2">
        <f t="shared" si="12"/>
        <v>-12997764</v>
      </c>
      <c r="J74" s="2">
        <f t="shared" si="12"/>
        <v>-5603</v>
      </c>
      <c r="K74" s="2">
        <f t="shared" si="12"/>
        <v>1565407</v>
      </c>
    </row>
    <row r="75" spans="1:11" ht="12.75" hidden="1">
      <c r="A75" s="1" t="s">
        <v>139</v>
      </c>
      <c r="B75" s="2">
        <f>+B84-(((B80+B81+B78)*B70)-B79)</f>
        <v>13737890</v>
      </c>
      <c r="C75" s="2">
        <f aca="true" t="shared" si="13" ref="C75:K75">+C84-(((C80+C81+C78)*C70)-C79)</f>
        <v>2048663</v>
      </c>
      <c r="D75" s="2">
        <f t="shared" si="13"/>
        <v>22372508</v>
      </c>
      <c r="E75" s="2">
        <f t="shared" si="13"/>
        <v>-27467648.109136023</v>
      </c>
      <c r="F75" s="2">
        <f t="shared" si="13"/>
        <v>-10145591.712859247</v>
      </c>
      <c r="G75" s="2">
        <f t="shared" si="13"/>
        <v>-10145591.712859247</v>
      </c>
      <c r="H75" s="2">
        <f t="shared" si="13"/>
        <v>17442612</v>
      </c>
      <c r="I75" s="2">
        <f t="shared" si="13"/>
        <v>-14218935.305471458</v>
      </c>
      <c r="J75" s="2">
        <f t="shared" si="13"/>
        <v>-11921934.255098667</v>
      </c>
      <c r="K75" s="2">
        <f t="shared" si="13"/>
        <v>-19317137.838127907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21848412</v>
      </c>
      <c r="C77" s="3">
        <v>22082534</v>
      </c>
      <c r="D77" s="3">
        <v>23407597</v>
      </c>
      <c r="E77" s="3">
        <v>29030634</v>
      </c>
      <c r="F77" s="3">
        <v>30558045</v>
      </c>
      <c r="G77" s="3">
        <v>30558045</v>
      </c>
      <c r="H77" s="3">
        <v>27961413</v>
      </c>
      <c r="I77" s="3">
        <v>30128972</v>
      </c>
      <c r="J77" s="3">
        <v>33019804</v>
      </c>
      <c r="K77" s="3">
        <v>34340595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12772219</v>
      </c>
      <c r="C79" s="3">
        <v>307169</v>
      </c>
      <c r="D79" s="3">
        <v>13139398</v>
      </c>
      <c r="E79" s="3">
        <v>5352812</v>
      </c>
      <c r="F79" s="3">
        <v>4520776</v>
      </c>
      <c r="G79" s="3">
        <v>4520776</v>
      </c>
      <c r="H79" s="3">
        <v>7138138</v>
      </c>
      <c r="I79" s="3">
        <v>5408912</v>
      </c>
      <c r="J79" s="3">
        <v>6265817</v>
      </c>
      <c r="K79" s="3">
        <v>529564</v>
      </c>
    </row>
    <row r="80" spans="1:11" ht="12.75" hidden="1">
      <c r="A80" s="1" t="s">
        <v>68</v>
      </c>
      <c r="B80" s="3">
        <v>13281515</v>
      </c>
      <c r="C80" s="3">
        <v>5282437</v>
      </c>
      <c r="D80" s="3">
        <v>19641896</v>
      </c>
      <c r="E80" s="3">
        <v>38919003</v>
      </c>
      <c r="F80" s="3">
        <v>20813885</v>
      </c>
      <c r="G80" s="3">
        <v>20813885</v>
      </c>
      <c r="H80" s="3">
        <v>-149914</v>
      </c>
      <c r="I80" s="3">
        <v>25380477</v>
      </c>
      <c r="J80" s="3">
        <v>25871892</v>
      </c>
      <c r="K80" s="3">
        <v>27413829</v>
      </c>
    </row>
    <row r="81" spans="1:11" ht="12.75" hidden="1">
      <c r="A81" s="1" t="s">
        <v>69</v>
      </c>
      <c r="B81" s="3">
        <v>3825182</v>
      </c>
      <c r="C81" s="3">
        <v>320231</v>
      </c>
      <c r="D81" s="3">
        <v>4873407</v>
      </c>
      <c r="E81" s="3">
        <v>543000</v>
      </c>
      <c r="F81" s="3">
        <v>88400</v>
      </c>
      <c r="G81" s="3">
        <v>88400</v>
      </c>
      <c r="H81" s="3">
        <v>6928597</v>
      </c>
      <c r="I81" s="3">
        <v>1083762</v>
      </c>
      <c r="J81" s="3">
        <v>586744</v>
      </c>
      <c r="K81" s="3">
        <v>610214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26063386</v>
      </c>
      <c r="F83" s="3">
        <v>26063661</v>
      </c>
      <c r="G83" s="3">
        <v>26063661</v>
      </c>
      <c r="H83" s="3">
        <v>0</v>
      </c>
      <c r="I83" s="3">
        <v>26956507</v>
      </c>
      <c r="J83" s="3">
        <v>27751993</v>
      </c>
      <c r="K83" s="3">
        <v>29282727</v>
      </c>
    </row>
    <row r="84" spans="1:11" ht="12.75" hidden="1">
      <c r="A84" s="1" t="s">
        <v>72</v>
      </c>
      <c r="B84" s="3">
        <v>965671</v>
      </c>
      <c r="C84" s="3">
        <v>1741494</v>
      </c>
      <c r="D84" s="3">
        <v>9233110</v>
      </c>
      <c r="E84" s="3">
        <v>2608095</v>
      </c>
      <c r="F84" s="3">
        <v>3161673</v>
      </c>
      <c r="G84" s="3">
        <v>3161673</v>
      </c>
      <c r="H84" s="3">
        <v>10304474</v>
      </c>
      <c r="I84" s="3">
        <v>4049809</v>
      </c>
      <c r="J84" s="3">
        <v>4049809</v>
      </c>
      <c r="K84" s="3">
        <v>4049809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14007456</v>
      </c>
      <c r="C5" s="6">
        <v>17215842</v>
      </c>
      <c r="D5" s="23">
        <v>17894577</v>
      </c>
      <c r="E5" s="24">
        <v>19595735</v>
      </c>
      <c r="F5" s="6">
        <v>19595735</v>
      </c>
      <c r="G5" s="25">
        <v>19595735</v>
      </c>
      <c r="H5" s="26">
        <v>18493725</v>
      </c>
      <c r="I5" s="24">
        <v>19465764</v>
      </c>
      <c r="J5" s="6">
        <v>20283336</v>
      </c>
      <c r="K5" s="25">
        <v>21175776</v>
      </c>
    </row>
    <row r="6" spans="1:11" ht="13.5">
      <c r="A6" s="22" t="s">
        <v>18</v>
      </c>
      <c r="B6" s="6">
        <v>999869</v>
      </c>
      <c r="C6" s="6">
        <v>1046465</v>
      </c>
      <c r="D6" s="23">
        <v>618462</v>
      </c>
      <c r="E6" s="24">
        <v>863706</v>
      </c>
      <c r="F6" s="6">
        <v>547706</v>
      </c>
      <c r="G6" s="25">
        <v>547706</v>
      </c>
      <c r="H6" s="26">
        <v>777346</v>
      </c>
      <c r="I6" s="24">
        <v>590160</v>
      </c>
      <c r="J6" s="6">
        <v>614940</v>
      </c>
      <c r="K6" s="25">
        <v>642012</v>
      </c>
    </row>
    <row r="7" spans="1:11" ht="13.5">
      <c r="A7" s="22" t="s">
        <v>19</v>
      </c>
      <c r="B7" s="6">
        <v>2957525</v>
      </c>
      <c r="C7" s="6">
        <v>2628951</v>
      </c>
      <c r="D7" s="23">
        <v>1068479</v>
      </c>
      <c r="E7" s="24">
        <v>3247198</v>
      </c>
      <c r="F7" s="6">
        <v>1964073</v>
      </c>
      <c r="G7" s="25">
        <v>1964073</v>
      </c>
      <c r="H7" s="26">
        <v>1321825</v>
      </c>
      <c r="I7" s="24">
        <v>2040672</v>
      </c>
      <c r="J7" s="6">
        <v>2126376</v>
      </c>
      <c r="K7" s="25">
        <v>2219940</v>
      </c>
    </row>
    <row r="8" spans="1:11" ht="13.5">
      <c r="A8" s="22" t="s">
        <v>20</v>
      </c>
      <c r="B8" s="6">
        <v>64784801</v>
      </c>
      <c r="C8" s="6">
        <v>71802839</v>
      </c>
      <c r="D8" s="23">
        <v>77233838</v>
      </c>
      <c r="E8" s="24">
        <v>82430256</v>
      </c>
      <c r="F8" s="6">
        <v>97684851</v>
      </c>
      <c r="G8" s="25">
        <v>97684851</v>
      </c>
      <c r="H8" s="26">
        <v>96244309</v>
      </c>
      <c r="I8" s="24">
        <v>85735784</v>
      </c>
      <c r="J8" s="6">
        <v>89018028</v>
      </c>
      <c r="K8" s="25">
        <v>88029192</v>
      </c>
    </row>
    <row r="9" spans="1:11" ht="13.5">
      <c r="A9" s="22" t="s">
        <v>21</v>
      </c>
      <c r="B9" s="6">
        <v>7146579</v>
      </c>
      <c r="C9" s="6">
        <v>6406118</v>
      </c>
      <c r="D9" s="23">
        <v>-4422032</v>
      </c>
      <c r="E9" s="24">
        <v>7693902</v>
      </c>
      <c r="F9" s="6">
        <v>9221847</v>
      </c>
      <c r="G9" s="25">
        <v>9221847</v>
      </c>
      <c r="H9" s="26">
        <v>4603803</v>
      </c>
      <c r="I9" s="24">
        <v>10386396</v>
      </c>
      <c r="J9" s="6">
        <v>11291120</v>
      </c>
      <c r="K9" s="25">
        <v>12231352</v>
      </c>
    </row>
    <row r="10" spans="1:11" ht="25.5">
      <c r="A10" s="27" t="s">
        <v>128</v>
      </c>
      <c r="B10" s="28">
        <f>SUM(B5:B9)</f>
        <v>89896230</v>
      </c>
      <c r="C10" s="29">
        <f aca="true" t="shared" si="0" ref="C10:K10">SUM(C5:C9)</f>
        <v>99100215</v>
      </c>
      <c r="D10" s="30">
        <f t="shared" si="0"/>
        <v>92393324</v>
      </c>
      <c r="E10" s="28">
        <f t="shared" si="0"/>
        <v>113830797</v>
      </c>
      <c r="F10" s="29">
        <f t="shared" si="0"/>
        <v>129014212</v>
      </c>
      <c r="G10" s="31">
        <f t="shared" si="0"/>
        <v>129014212</v>
      </c>
      <c r="H10" s="32">
        <f t="shared" si="0"/>
        <v>121441008</v>
      </c>
      <c r="I10" s="28">
        <f t="shared" si="0"/>
        <v>118218776</v>
      </c>
      <c r="J10" s="29">
        <f t="shared" si="0"/>
        <v>123333800</v>
      </c>
      <c r="K10" s="31">
        <f t="shared" si="0"/>
        <v>124298272</v>
      </c>
    </row>
    <row r="11" spans="1:11" ht="13.5">
      <c r="A11" s="22" t="s">
        <v>22</v>
      </c>
      <c r="B11" s="6">
        <v>39873949</v>
      </c>
      <c r="C11" s="6">
        <v>45590162</v>
      </c>
      <c r="D11" s="23">
        <v>51232622</v>
      </c>
      <c r="E11" s="24">
        <v>63247586</v>
      </c>
      <c r="F11" s="6">
        <v>58287902</v>
      </c>
      <c r="G11" s="25">
        <v>58287902</v>
      </c>
      <c r="H11" s="26">
        <v>54918262</v>
      </c>
      <c r="I11" s="24">
        <v>60426786</v>
      </c>
      <c r="J11" s="6">
        <v>61828932</v>
      </c>
      <c r="K11" s="25">
        <v>64549395</v>
      </c>
    </row>
    <row r="12" spans="1:11" ht="13.5">
      <c r="A12" s="22" t="s">
        <v>23</v>
      </c>
      <c r="B12" s="6">
        <v>5043336</v>
      </c>
      <c r="C12" s="6">
        <v>5764248</v>
      </c>
      <c r="D12" s="23">
        <v>6029618</v>
      </c>
      <c r="E12" s="24">
        <v>5995872</v>
      </c>
      <c r="F12" s="6">
        <v>5995872</v>
      </c>
      <c r="G12" s="25">
        <v>5995872</v>
      </c>
      <c r="H12" s="26">
        <v>5772930</v>
      </c>
      <c r="I12" s="24">
        <v>6229728</v>
      </c>
      <c r="J12" s="6">
        <v>6491376</v>
      </c>
      <c r="K12" s="25">
        <v>6776940</v>
      </c>
    </row>
    <row r="13" spans="1:11" ht="13.5">
      <c r="A13" s="22" t="s">
        <v>129</v>
      </c>
      <c r="B13" s="6">
        <v>18084601</v>
      </c>
      <c r="C13" s="6">
        <v>18821492</v>
      </c>
      <c r="D13" s="23">
        <v>16549491</v>
      </c>
      <c r="E13" s="24">
        <v>19398000</v>
      </c>
      <c r="F13" s="6">
        <v>19398000</v>
      </c>
      <c r="G13" s="25">
        <v>19398000</v>
      </c>
      <c r="H13" s="26">
        <v>14609495</v>
      </c>
      <c r="I13" s="24">
        <v>20154504</v>
      </c>
      <c r="J13" s="6">
        <v>21000984</v>
      </c>
      <c r="K13" s="25">
        <v>21925032</v>
      </c>
    </row>
    <row r="14" spans="1:11" ht="13.5">
      <c r="A14" s="22" t="s">
        <v>24</v>
      </c>
      <c r="B14" s="6">
        <v>182242</v>
      </c>
      <c r="C14" s="6">
        <v>220175</v>
      </c>
      <c r="D14" s="23">
        <v>270025</v>
      </c>
      <c r="E14" s="24">
        <v>191424</v>
      </c>
      <c r="F14" s="6">
        <v>191424</v>
      </c>
      <c r="G14" s="25">
        <v>191424</v>
      </c>
      <c r="H14" s="26">
        <v>31397</v>
      </c>
      <c r="I14" s="24">
        <v>198876</v>
      </c>
      <c r="J14" s="6">
        <v>207228</v>
      </c>
      <c r="K14" s="25">
        <v>216360</v>
      </c>
    </row>
    <row r="15" spans="1:11" ht="13.5">
      <c r="A15" s="22" t="s">
        <v>130</v>
      </c>
      <c r="B15" s="6">
        <v>2686295</v>
      </c>
      <c r="C15" s="6">
        <v>5314367</v>
      </c>
      <c r="D15" s="23">
        <v>4719626</v>
      </c>
      <c r="E15" s="24">
        <v>5669236</v>
      </c>
      <c r="F15" s="6">
        <v>6340077</v>
      </c>
      <c r="G15" s="25">
        <v>6340077</v>
      </c>
      <c r="H15" s="26">
        <v>4461263</v>
      </c>
      <c r="I15" s="24">
        <v>5788008</v>
      </c>
      <c r="J15" s="6">
        <v>4523496</v>
      </c>
      <c r="K15" s="25">
        <v>2908865</v>
      </c>
    </row>
    <row r="16" spans="1:11" ht="13.5">
      <c r="A16" s="22" t="s">
        <v>20</v>
      </c>
      <c r="B16" s="6">
        <v>1524423</v>
      </c>
      <c r="C16" s="6">
        <v>1514999</v>
      </c>
      <c r="D16" s="23">
        <v>733755</v>
      </c>
      <c r="E16" s="24">
        <v>997884</v>
      </c>
      <c r="F16" s="6">
        <v>997884</v>
      </c>
      <c r="G16" s="25">
        <v>997884</v>
      </c>
      <c r="H16" s="26">
        <v>563297</v>
      </c>
      <c r="I16" s="24">
        <v>1036800</v>
      </c>
      <c r="J16" s="6">
        <v>1080348</v>
      </c>
      <c r="K16" s="25">
        <v>1127880</v>
      </c>
    </row>
    <row r="17" spans="1:11" ht="13.5">
      <c r="A17" s="22" t="s">
        <v>25</v>
      </c>
      <c r="B17" s="6">
        <v>35524864</v>
      </c>
      <c r="C17" s="6">
        <v>33817444</v>
      </c>
      <c r="D17" s="23">
        <v>40840795</v>
      </c>
      <c r="E17" s="24">
        <v>41626406</v>
      </c>
      <c r="F17" s="6">
        <v>45463857</v>
      </c>
      <c r="G17" s="25">
        <v>45463857</v>
      </c>
      <c r="H17" s="26">
        <v>36124899</v>
      </c>
      <c r="I17" s="24">
        <v>49584986</v>
      </c>
      <c r="J17" s="6">
        <v>51135024</v>
      </c>
      <c r="K17" s="25">
        <v>53384844</v>
      </c>
    </row>
    <row r="18" spans="1:11" ht="13.5">
      <c r="A18" s="33" t="s">
        <v>26</v>
      </c>
      <c r="B18" s="34">
        <f>SUM(B11:B17)</f>
        <v>102919710</v>
      </c>
      <c r="C18" s="35">
        <f aca="true" t="shared" si="1" ref="C18:K18">SUM(C11:C17)</f>
        <v>111042887</v>
      </c>
      <c r="D18" s="36">
        <f t="shared" si="1"/>
        <v>120375932</v>
      </c>
      <c r="E18" s="34">
        <f t="shared" si="1"/>
        <v>137126408</v>
      </c>
      <c r="F18" s="35">
        <f t="shared" si="1"/>
        <v>136675016</v>
      </c>
      <c r="G18" s="37">
        <f t="shared" si="1"/>
        <v>136675016</v>
      </c>
      <c r="H18" s="38">
        <f t="shared" si="1"/>
        <v>116481543</v>
      </c>
      <c r="I18" s="34">
        <f t="shared" si="1"/>
        <v>143419688</v>
      </c>
      <c r="J18" s="35">
        <f t="shared" si="1"/>
        <v>146267388</v>
      </c>
      <c r="K18" s="37">
        <f t="shared" si="1"/>
        <v>150889316</v>
      </c>
    </row>
    <row r="19" spans="1:11" ht="13.5">
      <c r="A19" s="33" t="s">
        <v>27</v>
      </c>
      <c r="B19" s="39">
        <f>+B10-B18</f>
        <v>-13023480</v>
      </c>
      <c r="C19" s="40">
        <f aca="true" t="shared" si="2" ref="C19:K19">+C10-C18</f>
        <v>-11942672</v>
      </c>
      <c r="D19" s="41">
        <f t="shared" si="2"/>
        <v>-27982608</v>
      </c>
      <c r="E19" s="39">
        <f t="shared" si="2"/>
        <v>-23295611</v>
      </c>
      <c r="F19" s="40">
        <f t="shared" si="2"/>
        <v>-7660804</v>
      </c>
      <c r="G19" s="42">
        <f t="shared" si="2"/>
        <v>-7660804</v>
      </c>
      <c r="H19" s="43">
        <f t="shared" si="2"/>
        <v>4959465</v>
      </c>
      <c r="I19" s="39">
        <f t="shared" si="2"/>
        <v>-25200912</v>
      </c>
      <c r="J19" s="40">
        <f t="shared" si="2"/>
        <v>-22933588</v>
      </c>
      <c r="K19" s="42">
        <f t="shared" si="2"/>
        <v>-26591044</v>
      </c>
    </row>
    <row r="20" spans="1:11" ht="25.5">
      <c r="A20" s="44" t="s">
        <v>28</v>
      </c>
      <c r="B20" s="45">
        <v>25370313</v>
      </c>
      <c r="C20" s="46">
        <v>17241550</v>
      </c>
      <c r="D20" s="47">
        <v>16376648</v>
      </c>
      <c r="E20" s="45">
        <v>25557752</v>
      </c>
      <c r="F20" s="46">
        <v>27299572</v>
      </c>
      <c r="G20" s="48">
        <v>27299572</v>
      </c>
      <c r="H20" s="49">
        <v>26867886</v>
      </c>
      <c r="I20" s="45">
        <v>31682700</v>
      </c>
      <c r="J20" s="46">
        <v>26485452</v>
      </c>
      <c r="K20" s="48">
        <v>28192260</v>
      </c>
    </row>
    <row r="21" spans="1:11" ht="63.75">
      <c r="A21" s="50" t="s">
        <v>131</v>
      </c>
      <c r="B21" s="51">
        <v>0</v>
      </c>
      <c r="C21" s="52">
        <v>119084</v>
      </c>
      <c r="D21" s="53">
        <v>105279</v>
      </c>
      <c r="E21" s="51">
        <v>28812</v>
      </c>
      <c r="F21" s="52">
        <v>100002</v>
      </c>
      <c r="G21" s="54">
        <v>100002</v>
      </c>
      <c r="H21" s="55">
        <v>84618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12346833</v>
      </c>
      <c r="C22" s="58">
        <f aca="true" t="shared" si="3" ref="C22:K22">SUM(C19:C21)</f>
        <v>5417962</v>
      </c>
      <c r="D22" s="59">
        <f t="shared" si="3"/>
        <v>-11500681</v>
      </c>
      <c r="E22" s="57">
        <f t="shared" si="3"/>
        <v>2290953</v>
      </c>
      <c r="F22" s="58">
        <f t="shared" si="3"/>
        <v>19738770</v>
      </c>
      <c r="G22" s="60">
        <f t="shared" si="3"/>
        <v>19738770</v>
      </c>
      <c r="H22" s="61">
        <f t="shared" si="3"/>
        <v>31911969</v>
      </c>
      <c r="I22" s="57">
        <f t="shared" si="3"/>
        <v>6481788</v>
      </c>
      <c r="J22" s="58">
        <f t="shared" si="3"/>
        <v>3551864</v>
      </c>
      <c r="K22" s="60">
        <f t="shared" si="3"/>
        <v>1601216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12346833</v>
      </c>
      <c r="C24" s="40">
        <f aca="true" t="shared" si="4" ref="C24:K24">SUM(C22:C23)</f>
        <v>5417962</v>
      </c>
      <c r="D24" s="41">
        <f t="shared" si="4"/>
        <v>-11500681</v>
      </c>
      <c r="E24" s="39">
        <f t="shared" si="4"/>
        <v>2290953</v>
      </c>
      <c r="F24" s="40">
        <f t="shared" si="4"/>
        <v>19738770</v>
      </c>
      <c r="G24" s="42">
        <f t="shared" si="4"/>
        <v>19738770</v>
      </c>
      <c r="H24" s="43">
        <f t="shared" si="4"/>
        <v>31911969</v>
      </c>
      <c r="I24" s="39">
        <f t="shared" si="4"/>
        <v>6481788</v>
      </c>
      <c r="J24" s="40">
        <f t="shared" si="4"/>
        <v>3551864</v>
      </c>
      <c r="K24" s="42">
        <f t="shared" si="4"/>
        <v>1601216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22587123</v>
      </c>
      <c r="C27" s="7">
        <v>10861592</v>
      </c>
      <c r="D27" s="69">
        <v>31078515</v>
      </c>
      <c r="E27" s="70">
        <v>33640306</v>
      </c>
      <c r="F27" s="7">
        <v>36918272</v>
      </c>
      <c r="G27" s="71">
        <v>36918272</v>
      </c>
      <c r="H27" s="72">
        <v>39330263</v>
      </c>
      <c r="I27" s="70">
        <v>33629580</v>
      </c>
      <c r="J27" s="7">
        <v>26537544</v>
      </c>
      <c r="K27" s="71">
        <v>28267296</v>
      </c>
    </row>
    <row r="28" spans="1:11" ht="13.5">
      <c r="A28" s="73" t="s">
        <v>33</v>
      </c>
      <c r="B28" s="6">
        <v>20314221</v>
      </c>
      <c r="C28" s="6">
        <v>9832140</v>
      </c>
      <c r="D28" s="23">
        <v>25798959</v>
      </c>
      <c r="E28" s="24">
        <v>25794031</v>
      </c>
      <c r="F28" s="6">
        <v>17892033</v>
      </c>
      <c r="G28" s="25">
        <v>17892033</v>
      </c>
      <c r="H28" s="26">
        <v>0</v>
      </c>
      <c r="I28" s="24">
        <v>29465556</v>
      </c>
      <c r="J28" s="6">
        <v>26537544</v>
      </c>
      <c r="K28" s="25">
        <v>28267296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483055</v>
      </c>
      <c r="C31" s="6">
        <v>259245</v>
      </c>
      <c r="D31" s="23">
        <v>4802831</v>
      </c>
      <c r="E31" s="24">
        <v>7776275</v>
      </c>
      <c r="F31" s="6">
        <v>18919394</v>
      </c>
      <c r="G31" s="25">
        <v>18919394</v>
      </c>
      <c r="H31" s="26">
        <v>0</v>
      </c>
      <c r="I31" s="24">
        <v>4164024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20797276</v>
      </c>
      <c r="C32" s="7">
        <f aca="true" t="shared" si="5" ref="C32:K32">SUM(C28:C31)</f>
        <v>10091385</v>
      </c>
      <c r="D32" s="69">
        <f t="shared" si="5"/>
        <v>30601790</v>
      </c>
      <c r="E32" s="70">
        <f t="shared" si="5"/>
        <v>33570306</v>
      </c>
      <c r="F32" s="7">
        <f t="shared" si="5"/>
        <v>36811427</v>
      </c>
      <c r="G32" s="71">
        <f t="shared" si="5"/>
        <v>36811427</v>
      </c>
      <c r="H32" s="72">
        <f t="shared" si="5"/>
        <v>0</v>
      </c>
      <c r="I32" s="70">
        <f t="shared" si="5"/>
        <v>33629580</v>
      </c>
      <c r="J32" s="7">
        <f t="shared" si="5"/>
        <v>26537544</v>
      </c>
      <c r="K32" s="71">
        <f t="shared" si="5"/>
        <v>28267296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62961171</v>
      </c>
      <c r="C35" s="6">
        <v>67129791</v>
      </c>
      <c r="D35" s="23">
        <v>53434837</v>
      </c>
      <c r="E35" s="24">
        <v>-11951353</v>
      </c>
      <c r="F35" s="6">
        <v>67248010</v>
      </c>
      <c r="G35" s="25">
        <v>67248010</v>
      </c>
      <c r="H35" s="26">
        <v>64710431</v>
      </c>
      <c r="I35" s="24">
        <v>57408707</v>
      </c>
      <c r="J35" s="6">
        <v>71550461</v>
      </c>
      <c r="K35" s="25">
        <v>88080897</v>
      </c>
    </row>
    <row r="36" spans="1:11" ht="13.5">
      <c r="A36" s="22" t="s">
        <v>39</v>
      </c>
      <c r="B36" s="6">
        <v>359741006</v>
      </c>
      <c r="C36" s="6">
        <v>354900721</v>
      </c>
      <c r="D36" s="23">
        <v>346320224</v>
      </c>
      <c r="E36" s="24">
        <v>14242306</v>
      </c>
      <c r="F36" s="6">
        <v>363424265</v>
      </c>
      <c r="G36" s="25">
        <v>363424265</v>
      </c>
      <c r="H36" s="26">
        <v>366077375</v>
      </c>
      <c r="I36" s="24">
        <v>372110215</v>
      </c>
      <c r="J36" s="6">
        <v>367475276</v>
      </c>
      <c r="K36" s="25">
        <v>373817540</v>
      </c>
    </row>
    <row r="37" spans="1:11" ht="13.5">
      <c r="A37" s="22" t="s">
        <v>40</v>
      </c>
      <c r="B37" s="6">
        <v>35923072</v>
      </c>
      <c r="C37" s="6">
        <v>47495709</v>
      </c>
      <c r="D37" s="23">
        <v>36808617</v>
      </c>
      <c r="E37" s="24">
        <v>0</v>
      </c>
      <c r="F37" s="6">
        <v>46086719</v>
      </c>
      <c r="G37" s="25">
        <v>46086719</v>
      </c>
      <c r="H37" s="26">
        <v>34328403</v>
      </c>
      <c r="I37" s="24">
        <v>17447936</v>
      </c>
      <c r="J37" s="6">
        <v>11587548</v>
      </c>
      <c r="K37" s="25">
        <v>20722524</v>
      </c>
    </row>
    <row r="38" spans="1:11" ht="13.5">
      <c r="A38" s="22" t="s">
        <v>41</v>
      </c>
      <c r="B38" s="6">
        <v>17677258</v>
      </c>
      <c r="C38" s="6">
        <v>18678171</v>
      </c>
      <c r="D38" s="23">
        <v>19442633</v>
      </c>
      <c r="E38" s="24">
        <v>0</v>
      </c>
      <c r="F38" s="6">
        <v>19442633</v>
      </c>
      <c r="G38" s="25">
        <v>19442633</v>
      </c>
      <c r="H38" s="26">
        <v>19503560</v>
      </c>
      <c r="I38" s="24">
        <v>14292233</v>
      </c>
      <c r="J38" s="6">
        <v>13135197</v>
      </c>
      <c r="K38" s="25">
        <v>11865574</v>
      </c>
    </row>
    <row r="39" spans="1:11" ht="13.5">
      <c r="A39" s="22" t="s">
        <v>42</v>
      </c>
      <c r="B39" s="6">
        <v>356755021</v>
      </c>
      <c r="C39" s="6">
        <v>350438672</v>
      </c>
      <c r="D39" s="23">
        <v>355004495</v>
      </c>
      <c r="E39" s="24">
        <v>2290953</v>
      </c>
      <c r="F39" s="6">
        <v>365142923</v>
      </c>
      <c r="G39" s="25">
        <v>365142923</v>
      </c>
      <c r="H39" s="26">
        <v>376575341</v>
      </c>
      <c r="I39" s="24">
        <v>397778753</v>
      </c>
      <c r="J39" s="6">
        <v>414302992</v>
      </c>
      <c r="K39" s="25">
        <v>429310339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349038674</v>
      </c>
      <c r="C42" s="6">
        <v>271256596</v>
      </c>
      <c r="D42" s="23">
        <v>349200486</v>
      </c>
      <c r="E42" s="24">
        <v>118636388</v>
      </c>
      <c r="F42" s="6">
        <v>32822444</v>
      </c>
      <c r="G42" s="25">
        <v>32822444</v>
      </c>
      <c r="H42" s="26">
        <v>158239199</v>
      </c>
      <c r="I42" s="24">
        <v>31023245</v>
      </c>
      <c r="J42" s="6">
        <v>34500306</v>
      </c>
      <c r="K42" s="25">
        <v>36376704</v>
      </c>
    </row>
    <row r="43" spans="1:11" ht="13.5">
      <c r="A43" s="22" t="s">
        <v>45</v>
      </c>
      <c r="B43" s="6">
        <v>-21270026</v>
      </c>
      <c r="C43" s="6">
        <v>-28915925</v>
      </c>
      <c r="D43" s="23">
        <v>-17894785</v>
      </c>
      <c r="E43" s="24">
        <v>-33600040</v>
      </c>
      <c r="F43" s="6">
        <v>-36238410</v>
      </c>
      <c r="G43" s="25">
        <v>-36238410</v>
      </c>
      <c r="H43" s="26">
        <v>-38932607</v>
      </c>
      <c r="I43" s="24">
        <v>-38886204</v>
      </c>
      <c r="J43" s="6">
        <v>-28922712</v>
      </c>
      <c r="K43" s="25">
        <v>-30465552</v>
      </c>
    </row>
    <row r="44" spans="1:11" ht="13.5">
      <c r="A44" s="22" t="s">
        <v>46</v>
      </c>
      <c r="B44" s="6">
        <v>0</v>
      </c>
      <c r="C44" s="6">
        <v>-15141</v>
      </c>
      <c r="D44" s="23">
        <v>-1700</v>
      </c>
      <c r="E44" s="24">
        <v>16841</v>
      </c>
      <c r="F44" s="6">
        <v>-145277</v>
      </c>
      <c r="G44" s="25">
        <v>-145277</v>
      </c>
      <c r="H44" s="26">
        <v>142077</v>
      </c>
      <c r="I44" s="24">
        <v>150218</v>
      </c>
      <c r="J44" s="6">
        <v>-247</v>
      </c>
      <c r="K44" s="25">
        <v>-235</v>
      </c>
    </row>
    <row r="45" spans="1:11" ht="13.5">
      <c r="A45" s="33" t="s">
        <v>47</v>
      </c>
      <c r="B45" s="7">
        <v>359868035</v>
      </c>
      <c r="C45" s="7">
        <v>290123185</v>
      </c>
      <c r="D45" s="69">
        <v>408674539</v>
      </c>
      <c r="E45" s="70">
        <v>85053189</v>
      </c>
      <c r="F45" s="7">
        <v>50445130</v>
      </c>
      <c r="G45" s="71">
        <v>50445130</v>
      </c>
      <c r="H45" s="72">
        <v>226627390</v>
      </c>
      <c r="I45" s="70">
        <v>13575080</v>
      </c>
      <c r="J45" s="7">
        <v>20596889</v>
      </c>
      <c r="K45" s="71">
        <v>29813405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34342159</v>
      </c>
      <c r="C48" s="6">
        <v>42359534</v>
      </c>
      <c r="D48" s="23">
        <v>19050154</v>
      </c>
      <c r="E48" s="24">
        <v>-32440794</v>
      </c>
      <c r="F48" s="6">
        <v>28000512</v>
      </c>
      <c r="G48" s="25">
        <v>28000512</v>
      </c>
      <c r="H48" s="26">
        <v>28655733</v>
      </c>
      <c r="I48" s="24">
        <v>18202854</v>
      </c>
      <c r="J48" s="6">
        <v>25924848</v>
      </c>
      <c r="K48" s="25">
        <v>35148408</v>
      </c>
    </row>
    <row r="49" spans="1:11" ht="13.5">
      <c r="A49" s="22" t="s">
        <v>50</v>
      </c>
      <c r="B49" s="6">
        <f>+B75</f>
        <v>39191951.14029473</v>
      </c>
      <c r="C49" s="6">
        <f aca="true" t="shared" si="6" ref="C49:K49">+C75</f>
        <v>62142106.05877237</v>
      </c>
      <c r="D49" s="23">
        <f t="shared" si="6"/>
        <v>44169338.23918821</v>
      </c>
      <c r="E49" s="24">
        <f t="shared" si="6"/>
        <v>-5451594.324326055</v>
      </c>
      <c r="F49" s="6">
        <f t="shared" si="6"/>
        <v>38841571.07129805</v>
      </c>
      <c r="G49" s="25">
        <f t="shared" si="6"/>
        <v>38841571.07129805</v>
      </c>
      <c r="H49" s="26">
        <f t="shared" si="6"/>
        <v>-20586586.73545859</v>
      </c>
      <c r="I49" s="24">
        <f t="shared" si="6"/>
        <v>-22395531.278539114</v>
      </c>
      <c r="J49" s="6">
        <f t="shared" si="6"/>
        <v>-36882102.57587241</v>
      </c>
      <c r="K49" s="25">
        <f t="shared" si="6"/>
        <v>-34454391.272815354</v>
      </c>
    </row>
    <row r="50" spans="1:11" ht="13.5">
      <c r="A50" s="33" t="s">
        <v>51</v>
      </c>
      <c r="B50" s="7">
        <f>+B48-B49</f>
        <v>-4849792.140294731</v>
      </c>
      <c r="C50" s="7">
        <f aca="true" t="shared" si="7" ref="C50:K50">+C48-C49</f>
        <v>-19782572.05877237</v>
      </c>
      <c r="D50" s="69">
        <f t="shared" si="7"/>
        <v>-25119184.23918821</v>
      </c>
      <c r="E50" s="70">
        <f t="shared" si="7"/>
        <v>-26989199.675673947</v>
      </c>
      <c r="F50" s="7">
        <f t="shared" si="7"/>
        <v>-10841059.071298048</v>
      </c>
      <c r="G50" s="71">
        <f t="shared" si="7"/>
        <v>-10841059.071298048</v>
      </c>
      <c r="H50" s="72">
        <f t="shared" si="7"/>
        <v>49242319.73545859</v>
      </c>
      <c r="I50" s="70">
        <f t="shared" si="7"/>
        <v>40598385.27853911</v>
      </c>
      <c r="J50" s="7">
        <f t="shared" si="7"/>
        <v>62806950.57587241</v>
      </c>
      <c r="K50" s="71">
        <f t="shared" si="7"/>
        <v>69602799.27281535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327868993</v>
      </c>
      <c r="C53" s="6">
        <v>322786361</v>
      </c>
      <c r="D53" s="23">
        <v>321572588</v>
      </c>
      <c r="E53" s="24">
        <v>-3471721</v>
      </c>
      <c r="F53" s="6">
        <v>304464059</v>
      </c>
      <c r="G53" s="25">
        <v>304464059</v>
      </c>
      <c r="H53" s="26">
        <v>303292354</v>
      </c>
      <c r="I53" s="24">
        <v>353324011</v>
      </c>
      <c r="J53" s="6">
        <v>348147692</v>
      </c>
      <c r="K53" s="25">
        <v>353788868</v>
      </c>
    </row>
    <row r="54" spans="1:11" ht="13.5">
      <c r="A54" s="22" t="s">
        <v>54</v>
      </c>
      <c r="B54" s="6">
        <v>0</v>
      </c>
      <c r="C54" s="6">
        <v>17940880</v>
      </c>
      <c r="D54" s="23">
        <v>16383788</v>
      </c>
      <c r="E54" s="24">
        <v>19398000</v>
      </c>
      <c r="F54" s="6">
        <v>19398000</v>
      </c>
      <c r="G54" s="25">
        <v>19398000</v>
      </c>
      <c r="H54" s="26">
        <v>14609495</v>
      </c>
      <c r="I54" s="24">
        <v>20154504</v>
      </c>
      <c r="J54" s="6">
        <v>21000984</v>
      </c>
      <c r="K54" s="25">
        <v>21925032</v>
      </c>
    </row>
    <row r="55" spans="1:11" ht="13.5">
      <c r="A55" s="22" t="s">
        <v>55</v>
      </c>
      <c r="B55" s="6">
        <v>11168842</v>
      </c>
      <c r="C55" s="6">
        <v>2990155</v>
      </c>
      <c r="D55" s="23">
        <v>7157048</v>
      </c>
      <c r="E55" s="24">
        <v>20342755</v>
      </c>
      <c r="F55" s="6">
        <v>20010748</v>
      </c>
      <c r="G55" s="25">
        <v>20010748</v>
      </c>
      <c r="H55" s="26">
        <v>19928690</v>
      </c>
      <c r="I55" s="24">
        <v>5454108</v>
      </c>
      <c r="J55" s="6">
        <v>5236236</v>
      </c>
      <c r="K55" s="25">
        <v>5426172</v>
      </c>
    </row>
    <row r="56" spans="1:11" ht="13.5">
      <c r="A56" s="22" t="s">
        <v>56</v>
      </c>
      <c r="B56" s="6">
        <v>7419977</v>
      </c>
      <c r="C56" s="6">
        <v>7094227</v>
      </c>
      <c r="D56" s="23">
        <v>4891363</v>
      </c>
      <c r="E56" s="24">
        <v>6249528</v>
      </c>
      <c r="F56" s="6">
        <v>6670058</v>
      </c>
      <c r="G56" s="25">
        <v>6670058</v>
      </c>
      <c r="H56" s="26">
        <v>4978433</v>
      </c>
      <c r="I56" s="24">
        <v>7636856</v>
      </c>
      <c r="J56" s="6">
        <v>6416040</v>
      </c>
      <c r="K56" s="25">
        <v>5451985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476549</v>
      </c>
      <c r="F60" s="6">
        <v>476549</v>
      </c>
      <c r="G60" s="25">
        <v>476549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4057</v>
      </c>
      <c r="F62" s="98">
        <v>4057</v>
      </c>
      <c r="G62" s="99">
        <v>4057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0.23310409152447314</v>
      </c>
      <c r="C70" s="5">
        <f aca="true" t="shared" si="8" ref="C70:K70">IF(ISERROR(C71/C72),0,(C71/C72))</f>
        <v>0.48146908085984413</v>
      </c>
      <c r="D70" s="5">
        <f t="shared" si="8"/>
        <v>0.5025965215423699</v>
      </c>
      <c r="E70" s="5">
        <f t="shared" si="8"/>
        <v>0.26645861557635203</v>
      </c>
      <c r="F70" s="5">
        <f t="shared" si="8"/>
        <v>0.8632118038269749</v>
      </c>
      <c r="G70" s="5">
        <f t="shared" si="8"/>
        <v>0.8632118038269749</v>
      </c>
      <c r="H70" s="5">
        <f t="shared" si="8"/>
        <v>1.7561070496626812</v>
      </c>
      <c r="I70" s="5">
        <f t="shared" si="8"/>
        <v>1.0664091220904979</v>
      </c>
      <c r="J70" s="5">
        <f t="shared" si="8"/>
        <v>1.0967901642411337</v>
      </c>
      <c r="K70" s="5">
        <f t="shared" si="8"/>
        <v>1.0706161050200993</v>
      </c>
    </row>
    <row r="71" spans="1:11" ht="12.75" hidden="1">
      <c r="A71" s="1" t="s">
        <v>135</v>
      </c>
      <c r="B71" s="2">
        <f>+B83</f>
        <v>5138879</v>
      </c>
      <c r="C71" s="2">
        <f aca="true" t="shared" si="9" ref="C71:K71">+C83</f>
        <v>11350194</v>
      </c>
      <c r="D71" s="2">
        <f t="shared" si="9"/>
        <v>12216488</v>
      </c>
      <c r="E71" s="2">
        <f t="shared" si="9"/>
        <v>7472158</v>
      </c>
      <c r="F71" s="2">
        <f t="shared" si="9"/>
        <v>25150868</v>
      </c>
      <c r="G71" s="2">
        <f t="shared" si="9"/>
        <v>25150868</v>
      </c>
      <c r="H71" s="2">
        <f t="shared" si="9"/>
        <v>47433052</v>
      </c>
      <c r="I71" s="2">
        <f t="shared" si="9"/>
        <v>32210333</v>
      </c>
      <c r="J71" s="2">
        <f t="shared" si="9"/>
        <v>35033202</v>
      </c>
      <c r="K71" s="2">
        <f t="shared" si="9"/>
        <v>36176555</v>
      </c>
    </row>
    <row r="72" spans="1:11" ht="12.75" hidden="1">
      <c r="A72" s="1" t="s">
        <v>136</v>
      </c>
      <c r="B72" s="2">
        <f>+B77</f>
        <v>22045426</v>
      </c>
      <c r="C72" s="2">
        <f aca="true" t="shared" si="10" ref="C72:K72">+C77</f>
        <v>23574087</v>
      </c>
      <c r="D72" s="2">
        <f t="shared" si="10"/>
        <v>24306750</v>
      </c>
      <c r="E72" s="2">
        <f t="shared" si="10"/>
        <v>28042471</v>
      </c>
      <c r="F72" s="2">
        <f t="shared" si="10"/>
        <v>29136381</v>
      </c>
      <c r="G72" s="2">
        <f t="shared" si="10"/>
        <v>29136381</v>
      </c>
      <c r="H72" s="2">
        <f t="shared" si="10"/>
        <v>27010342</v>
      </c>
      <c r="I72" s="2">
        <f t="shared" si="10"/>
        <v>30204480</v>
      </c>
      <c r="J72" s="2">
        <f t="shared" si="10"/>
        <v>31941572</v>
      </c>
      <c r="K72" s="2">
        <f t="shared" si="10"/>
        <v>33790408</v>
      </c>
    </row>
    <row r="73" spans="1:11" ht="12.75" hidden="1">
      <c r="A73" s="1" t="s">
        <v>137</v>
      </c>
      <c r="B73" s="2">
        <f>+B74</f>
        <v>2319259.999999999</v>
      </c>
      <c r="C73" s="2">
        <f aca="true" t="shared" si="11" ref="C73:K73">+(C78+C80+C81+C82)-(B78+B80+B81+B82)</f>
        <v>-3847760</v>
      </c>
      <c r="D73" s="2">
        <f t="shared" si="11"/>
        <v>9614426</v>
      </c>
      <c r="E73" s="2">
        <f t="shared" si="11"/>
        <v>-13925508</v>
      </c>
      <c r="F73" s="2">
        <f>+(F78+F80+F81+F82)-(D78+D80+D81+D82)</f>
        <v>5515797</v>
      </c>
      <c r="G73" s="2">
        <f>+(G78+G80+G81+G82)-(D78+D80+D81+D82)</f>
        <v>5515797</v>
      </c>
      <c r="H73" s="2">
        <f>+(H78+H80+H81+H82)-(D78+D80+D81+D82)</f>
        <v>2316404</v>
      </c>
      <c r="I73" s="2">
        <f>+(I78+I80+I81+I82)-(E78+E80+E81+E82)</f>
        <v>18746412</v>
      </c>
      <c r="J73" s="2">
        <f t="shared" si="11"/>
        <v>6419760</v>
      </c>
      <c r="K73" s="2">
        <f t="shared" si="11"/>
        <v>7306877</v>
      </c>
    </row>
    <row r="74" spans="1:11" ht="12.75" hidden="1">
      <c r="A74" s="1" t="s">
        <v>138</v>
      </c>
      <c r="B74" s="2">
        <f>+TREND(C74:E74)</f>
        <v>2319259.999999999</v>
      </c>
      <c r="C74" s="2">
        <f>+C73</f>
        <v>-3847760</v>
      </c>
      <c r="D74" s="2">
        <f aca="true" t="shared" si="12" ref="D74:K74">+D73</f>
        <v>9614426</v>
      </c>
      <c r="E74" s="2">
        <f t="shared" si="12"/>
        <v>-13925508</v>
      </c>
      <c r="F74" s="2">
        <f t="shared" si="12"/>
        <v>5515797</v>
      </c>
      <c r="G74" s="2">
        <f t="shared" si="12"/>
        <v>5515797</v>
      </c>
      <c r="H74" s="2">
        <f t="shared" si="12"/>
        <v>2316404</v>
      </c>
      <c r="I74" s="2">
        <f t="shared" si="12"/>
        <v>18746412</v>
      </c>
      <c r="J74" s="2">
        <f t="shared" si="12"/>
        <v>6419760</v>
      </c>
      <c r="K74" s="2">
        <f t="shared" si="12"/>
        <v>7306877</v>
      </c>
    </row>
    <row r="75" spans="1:11" ht="12.75" hidden="1">
      <c r="A75" s="1" t="s">
        <v>139</v>
      </c>
      <c r="B75" s="2">
        <f>+B84-(((B80+B81+B78)*B70)-B79)</f>
        <v>39191951.14029473</v>
      </c>
      <c r="C75" s="2">
        <f aca="true" t="shared" si="13" ref="C75:K75">+C84-(((C80+C81+C78)*C70)-C79)</f>
        <v>62142106.05877237</v>
      </c>
      <c r="D75" s="2">
        <f t="shared" si="13"/>
        <v>44169338.23918821</v>
      </c>
      <c r="E75" s="2">
        <f t="shared" si="13"/>
        <v>-5451594.324326055</v>
      </c>
      <c r="F75" s="2">
        <f t="shared" si="13"/>
        <v>38841571.07129805</v>
      </c>
      <c r="G75" s="2">
        <f t="shared" si="13"/>
        <v>38841571.07129805</v>
      </c>
      <c r="H75" s="2">
        <f t="shared" si="13"/>
        <v>-20586586.73545859</v>
      </c>
      <c r="I75" s="2">
        <f t="shared" si="13"/>
        <v>-22395531.278539114</v>
      </c>
      <c r="J75" s="2">
        <f t="shared" si="13"/>
        <v>-36882102.57587241</v>
      </c>
      <c r="K75" s="2">
        <f t="shared" si="13"/>
        <v>-34454391.272815354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22045426</v>
      </c>
      <c r="C77" s="3">
        <v>23574087</v>
      </c>
      <c r="D77" s="3">
        <v>24306750</v>
      </c>
      <c r="E77" s="3">
        <v>28042471</v>
      </c>
      <c r="F77" s="3">
        <v>29136381</v>
      </c>
      <c r="G77" s="3">
        <v>29136381</v>
      </c>
      <c r="H77" s="3">
        <v>27010342</v>
      </c>
      <c r="I77" s="3">
        <v>30204480</v>
      </c>
      <c r="J77" s="3">
        <v>31941572</v>
      </c>
      <c r="K77" s="3">
        <v>33790408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682982</v>
      </c>
      <c r="G78" s="3">
        <v>682982</v>
      </c>
      <c r="H78" s="3">
        <v>682982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35783586</v>
      </c>
      <c r="C79" s="3">
        <v>47113130</v>
      </c>
      <c r="D79" s="3">
        <v>39634303</v>
      </c>
      <c r="E79" s="3">
        <v>0</v>
      </c>
      <c r="F79" s="3">
        <v>49040841</v>
      </c>
      <c r="G79" s="3">
        <v>49040841</v>
      </c>
      <c r="H79" s="3">
        <v>37279325</v>
      </c>
      <c r="I79" s="3">
        <v>14375916</v>
      </c>
      <c r="J79" s="3">
        <v>8518544</v>
      </c>
      <c r="K79" s="3">
        <v>17500539</v>
      </c>
    </row>
    <row r="80" spans="1:11" ht="12.75" hidden="1">
      <c r="A80" s="1" t="s">
        <v>68</v>
      </c>
      <c r="B80" s="3">
        <v>9525506</v>
      </c>
      <c r="C80" s="3">
        <v>17358672</v>
      </c>
      <c r="D80" s="3">
        <v>25868747</v>
      </c>
      <c r="E80" s="3">
        <v>20459441</v>
      </c>
      <c r="F80" s="3">
        <v>30844363</v>
      </c>
      <c r="G80" s="3">
        <v>30844363</v>
      </c>
      <c r="H80" s="3">
        <v>32897838</v>
      </c>
      <c r="I80" s="3">
        <v>36010936</v>
      </c>
      <c r="J80" s="3">
        <v>42113678</v>
      </c>
      <c r="K80" s="3">
        <v>49906542</v>
      </c>
    </row>
    <row r="81" spans="1:11" ht="12.75" hidden="1">
      <c r="A81" s="1" t="s">
        <v>69</v>
      </c>
      <c r="B81" s="3">
        <v>19092777</v>
      </c>
      <c r="C81" s="3">
        <v>7411851</v>
      </c>
      <c r="D81" s="3">
        <v>8516202</v>
      </c>
      <c r="E81" s="3">
        <v>0</v>
      </c>
      <c r="F81" s="3">
        <v>8373401</v>
      </c>
      <c r="G81" s="3">
        <v>8373401</v>
      </c>
      <c r="H81" s="3">
        <v>3120533</v>
      </c>
      <c r="I81" s="3">
        <v>3194917</v>
      </c>
      <c r="J81" s="3">
        <v>3511935</v>
      </c>
      <c r="K81" s="3">
        <v>3025948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5138879</v>
      </c>
      <c r="C83" s="3">
        <v>11350194</v>
      </c>
      <c r="D83" s="3">
        <v>12216488</v>
      </c>
      <c r="E83" s="3">
        <v>7472158</v>
      </c>
      <c r="F83" s="3">
        <v>25150868</v>
      </c>
      <c r="G83" s="3">
        <v>25150868</v>
      </c>
      <c r="H83" s="3">
        <v>47433052</v>
      </c>
      <c r="I83" s="3">
        <v>32210333</v>
      </c>
      <c r="J83" s="3">
        <v>35033202</v>
      </c>
      <c r="K83" s="3">
        <v>36176555</v>
      </c>
    </row>
    <row r="84" spans="1:11" ht="12.75" hidden="1">
      <c r="A84" s="1" t="s">
        <v>72</v>
      </c>
      <c r="B84" s="3">
        <v>10079404</v>
      </c>
      <c r="C84" s="3">
        <v>26955217</v>
      </c>
      <c r="D84" s="3">
        <v>21816791</v>
      </c>
      <c r="E84" s="3">
        <v>0</v>
      </c>
      <c r="F84" s="3">
        <v>24243525</v>
      </c>
      <c r="G84" s="3">
        <v>24243525</v>
      </c>
      <c r="H84" s="3">
        <v>6585593</v>
      </c>
      <c r="I84" s="3">
        <v>5038032</v>
      </c>
      <c r="J84" s="3">
        <v>4641077</v>
      </c>
      <c r="K84" s="3">
        <v>4715446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177003086</v>
      </c>
      <c r="C6" s="6">
        <v>253281877</v>
      </c>
      <c r="D6" s="23">
        <v>285427903</v>
      </c>
      <c r="E6" s="24">
        <v>335018149</v>
      </c>
      <c r="F6" s="6">
        <v>347018155</v>
      </c>
      <c r="G6" s="25">
        <v>347018155</v>
      </c>
      <c r="H6" s="26">
        <v>312410917</v>
      </c>
      <c r="I6" s="24">
        <v>366594517</v>
      </c>
      <c r="J6" s="6">
        <v>381991485</v>
      </c>
      <c r="K6" s="25">
        <v>398798662</v>
      </c>
    </row>
    <row r="7" spans="1:11" ht="13.5">
      <c r="A7" s="22" t="s">
        <v>19</v>
      </c>
      <c r="B7" s="6">
        <v>10074241</v>
      </c>
      <c r="C7" s="6">
        <v>8089955</v>
      </c>
      <c r="D7" s="23">
        <v>6091244</v>
      </c>
      <c r="E7" s="24">
        <v>527500</v>
      </c>
      <c r="F7" s="6">
        <v>527500</v>
      </c>
      <c r="G7" s="25">
        <v>527500</v>
      </c>
      <c r="H7" s="26">
        <v>156028</v>
      </c>
      <c r="I7" s="24">
        <v>548073</v>
      </c>
      <c r="J7" s="6">
        <v>571092</v>
      </c>
      <c r="K7" s="25">
        <v>596220</v>
      </c>
    </row>
    <row r="8" spans="1:11" ht="13.5">
      <c r="A8" s="22" t="s">
        <v>20</v>
      </c>
      <c r="B8" s="6">
        <v>433486971</v>
      </c>
      <c r="C8" s="6">
        <v>493081472</v>
      </c>
      <c r="D8" s="23">
        <v>543772829</v>
      </c>
      <c r="E8" s="24">
        <v>300569346</v>
      </c>
      <c r="F8" s="6">
        <v>630767689</v>
      </c>
      <c r="G8" s="25">
        <v>630767689</v>
      </c>
      <c r="H8" s="26">
        <v>626350011</v>
      </c>
      <c r="I8" s="24">
        <v>611851000</v>
      </c>
      <c r="J8" s="6">
        <v>653369000</v>
      </c>
      <c r="K8" s="25">
        <v>678825000</v>
      </c>
    </row>
    <row r="9" spans="1:11" ht="13.5">
      <c r="A9" s="22" t="s">
        <v>21</v>
      </c>
      <c r="B9" s="6">
        <v>36264838</v>
      </c>
      <c r="C9" s="6">
        <v>40088116</v>
      </c>
      <c r="D9" s="23">
        <v>48011905</v>
      </c>
      <c r="E9" s="24">
        <v>300776586</v>
      </c>
      <c r="F9" s="6">
        <v>55935586</v>
      </c>
      <c r="G9" s="25">
        <v>55935586</v>
      </c>
      <c r="H9" s="26">
        <v>44003535</v>
      </c>
      <c r="I9" s="24">
        <v>13935586</v>
      </c>
      <c r="J9" s="6">
        <v>14520881</v>
      </c>
      <c r="K9" s="25">
        <v>15159799</v>
      </c>
    </row>
    <row r="10" spans="1:11" ht="25.5">
      <c r="A10" s="27" t="s">
        <v>128</v>
      </c>
      <c r="B10" s="28">
        <f>SUM(B5:B9)</f>
        <v>656829136</v>
      </c>
      <c r="C10" s="29">
        <f aca="true" t="shared" si="0" ref="C10:K10">SUM(C5:C9)</f>
        <v>794541420</v>
      </c>
      <c r="D10" s="30">
        <f t="shared" si="0"/>
        <v>883303881</v>
      </c>
      <c r="E10" s="28">
        <f t="shared" si="0"/>
        <v>936891581</v>
      </c>
      <c r="F10" s="29">
        <f t="shared" si="0"/>
        <v>1034248930</v>
      </c>
      <c r="G10" s="31">
        <f t="shared" si="0"/>
        <v>1034248930</v>
      </c>
      <c r="H10" s="32">
        <f t="shared" si="0"/>
        <v>982920491</v>
      </c>
      <c r="I10" s="28">
        <f t="shared" si="0"/>
        <v>992929176</v>
      </c>
      <c r="J10" s="29">
        <f t="shared" si="0"/>
        <v>1050452458</v>
      </c>
      <c r="K10" s="31">
        <f t="shared" si="0"/>
        <v>1093379681</v>
      </c>
    </row>
    <row r="11" spans="1:11" ht="13.5">
      <c r="A11" s="22" t="s">
        <v>22</v>
      </c>
      <c r="B11" s="6">
        <v>208700281</v>
      </c>
      <c r="C11" s="6">
        <v>242632597</v>
      </c>
      <c r="D11" s="23">
        <v>258159726</v>
      </c>
      <c r="E11" s="24">
        <v>249673135</v>
      </c>
      <c r="F11" s="6">
        <v>270781290</v>
      </c>
      <c r="G11" s="25">
        <v>270781290</v>
      </c>
      <c r="H11" s="26">
        <v>261964733</v>
      </c>
      <c r="I11" s="24">
        <v>275256096</v>
      </c>
      <c r="J11" s="6">
        <v>291637256</v>
      </c>
      <c r="K11" s="25">
        <v>304643944</v>
      </c>
    </row>
    <row r="12" spans="1:11" ht="13.5">
      <c r="A12" s="22" t="s">
        <v>23</v>
      </c>
      <c r="B12" s="6">
        <v>10958293</v>
      </c>
      <c r="C12" s="6">
        <v>11627511</v>
      </c>
      <c r="D12" s="23">
        <v>11606019</v>
      </c>
      <c r="E12" s="24">
        <v>13599077</v>
      </c>
      <c r="F12" s="6">
        <v>13782254</v>
      </c>
      <c r="G12" s="25">
        <v>13782254</v>
      </c>
      <c r="H12" s="26">
        <v>11794826</v>
      </c>
      <c r="I12" s="24">
        <v>12956624</v>
      </c>
      <c r="J12" s="6">
        <v>13500805</v>
      </c>
      <c r="K12" s="25">
        <v>14094836</v>
      </c>
    </row>
    <row r="13" spans="1:11" ht="13.5">
      <c r="A13" s="22" t="s">
        <v>129</v>
      </c>
      <c r="B13" s="6">
        <v>40947451</v>
      </c>
      <c r="C13" s="6">
        <v>46641846</v>
      </c>
      <c r="D13" s="23">
        <v>54112723</v>
      </c>
      <c r="E13" s="24">
        <v>43773646</v>
      </c>
      <c r="F13" s="6">
        <v>43773647</v>
      </c>
      <c r="G13" s="25">
        <v>43773647</v>
      </c>
      <c r="H13" s="26">
        <v>43832882</v>
      </c>
      <c r="I13" s="24">
        <v>44590371</v>
      </c>
      <c r="J13" s="6">
        <v>45405431</v>
      </c>
      <c r="K13" s="25">
        <v>51194354</v>
      </c>
    </row>
    <row r="14" spans="1:11" ht="13.5">
      <c r="A14" s="22" t="s">
        <v>24</v>
      </c>
      <c r="B14" s="6">
        <v>35320936</v>
      </c>
      <c r="C14" s="6">
        <v>14634456</v>
      </c>
      <c r="D14" s="23">
        <v>25508841</v>
      </c>
      <c r="E14" s="24">
        <v>27550000</v>
      </c>
      <c r="F14" s="6">
        <v>27550000</v>
      </c>
      <c r="G14" s="25">
        <v>27550000</v>
      </c>
      <c r="H14" s="26">
        <v>13588955</v>
      </c>
      <c r="I14" s="24">
        <v>20119571</v>
      </c>
      <c r="J14" s="6">
        <v>18771274</v>
      </c>
      <c r="K14" s="25">
        <v>13677958</v>
      </c>
    </row>
    <row r="15" spans="1:11" ht="13.5">
      <c r="A15" s="22" t="s">
        <v>130</v>
      </c>
      <c r="B15" s="6">
        <v>132358233</v>
      </c>
      <c r="C15" s="6">
        <v>161412143</v>
      </c>
      <c r="D15" s="23">
        <v>224499497</v>
      </c>
      <c r="E15" s="24">
        <v>185525868</v>
      </c>
      <c r="F15" s="6">
        <v>294774500</v>
      </c>
      <c r="G15" s="25">
        <v>294774500</v>
      </c>
      <c r="H15" s="26">
        <v>228045768</v>
      </c>
      <c r="I15" s="24">
        <v>278587793</v>
      </c>
      <c r="J15" s="6">
        <v>303604967</v>
      </c>
      <c r="K15" s="25">
        <v>330873765</v>
      </c>
    </row>
    <row r="16" spans="1:11" ht="13.5">
      <c r="A16" s="22" t="s">
        <v>20</v>
      </c>
      <c r="B16" s="6">
        <v>0</v>
      </c>
      <c r="C16" s="6">
        <v>6415719</v>
      </c>
      <c r="D16" s="23">
        <v>5083500</v>
      </c>
      <c r="E16" s="24">
        <v>9928964</v>
      </c>
      <c r="F16" s="6">
        <v>6500000</v>
      </c>
      <c r="G16" s="25">
        <v>6500000</v>
      </c>
      <c r="H16" s="26">
        <v>4409009</v>
      </c>
      <c r="I16" s="24">
        <v>7958074</v>
      </c>
      <c r="J16" s="6">
        <v>10379652</v>
      </c>
      <c r="K16" s="25">
        <v>10379652</v>
      </c>
    </row>
    <row r="17" spans="1:11" ht="13.5">
      <c r="A17" s="22" t="s">
        <v>25</v>
      </c>
      <c r="B17" s="6">
        <v>736658245</v>
      </c>
      <c r="C17" s="6">
        <v>470795794</v>
      </c>
      <c r="D17" s="23">
        <v>412863286</v>
      </c>
      <c r="E17" s="24">
        <v>282115280</v>
      </c>
      <c r="F17" s="6">
        <v>297543122</v>
      </c>
      <c r="G17" s="25">
        <v>297543122</v>
      </c>
      <c r="H17" s="26">
        <v>190438427</v>
      </c>
      <c r="I17" s="24">
        <v>210526637</v>
      </c>
      <c r="J17" s="6">
        <v>207512346</v>
      </c>
      <c r="K17" s="25">
        <v>208885191</v>
      </c>
    </row>
    <row r="18" spans="1:11" ht="13.5">
      <c r="A18" s="33" t="s">
        <v>26</v>
      </c>
      <c r="B18" s="34">
        <f>SUM(B11:B17)</f>
        <v>1164943439</v>
      </c>
      <c r="C18" s="35">
        <f aca="true" t="shared" si="1" ref="C18:K18">SUM(C11:C17)</f>
        <v>954160066</v>
      </c>
      <c r="D18" s="36">
        <f t="shared" si="1"/>
        <v>991833592</v>
      </c>
      <c r="E18" s="34">
        <f t="shared" si="1"/>
        <v>812165970</v>
      </c>
      <c r="F18" s="35">
        <f t="shared" si="1"/>
        <v>954704813</v>
      </c>
      <c r="G18" s="37">
        <f t="shared" si="1"/>
        <v>954704813</v>
      </c>
      <c r="H18" s="38">
        <f t="shared" si="1"/>
        <v>754074600</v>
      </c>
      <c r="I18" s="34">
        <f t="shared" si="1"/>
        <v>849995166</v>
      </c>
      <c r="J18" s="35">
        <f t="shared" si="1"/>
        <v>890811731</v>
      </c>
      <c r="K18" s="37">
        <f t="shared" si="1"/>
        <v>933749700</v>
      </c>
    </row>
    <row r="19" spans="1:11" ht="13.5">
      <c r="A19" s="33" t="s">
        <v>27</v>
      </c>
      <c r="B19" s="39">
        <f>+B10-B18</f>
        <v>-508114303</v>
      </c>
      <c r="C19" s="40">
        <f aca="true" t="shared" si="2" ref="C19:K19">+C10-C18</f>
        <v>-159618646</v>
      </c>
      <c r="D19" s="41">
        <f t="shared" si="2"/>
        <v>-108529711</v>
      </c>
      <c r="E19" s="39">
        <f t="shared" si="2"/>
        <v>124725611</v>
      </c>
      <c r="F19" s="40">
        <f t="shared" si="2"/>
        <v>79544117</v>
      </c>
      <c r="G19" s="42">
        <f t="shared" si="2"/>
        <v>79544117</v>
      </c>
      <c r="H19" s="43">
        <f t="shared" si="2"/>
        <v>228845891</v>
      </c>
      <c r="I19" s="39">
        <f t="shared" si="2"/>
        <v>142934010</v>
      </c>
      <c r="J19" s="40">
        <f t="shared" si="2"/>
        <v>159640727</v>
      </c>
      <c r="K19" s="42">
        <f t="shared" si="2"/>
        <v>159629981</v>
      </c>
    </row>
    <row r="20" spans="1:11" ht="25.5">
      <c r="A20" s="44" t="s">
        <v>28</v>
      </c>
      <c r="B20" s="45">
        <v>108740334</v>
      </c>
      <c r="C20" s="46">
        <v>217546000</v>
      </c>
      <c r="D20" s="47">
        <v>179434248</v>
      </c>
      <c r="E20" s="45">
        <v>184081000</v>
      </c>
      <c r="F20" s="46">
        <v>182555000</v>
      </c>
      <c r="G20" s="48">
        <v>182555000</v>
      </c>
      <c r="H20" s="49">
        <v>126162560</v>
      </c>
      <c r="I20" s="45">
        <v>195479000</v>
      </c>
      <c r="J20" s="46">
        <v>195141000</v>
      </c>
      <c r="K20" s="48">
        <v>200591000</v>
      </c>
    </row>
    <row r="21" spans="1:11" ht="63.75">
      <c r="A21" s="50" t="s">
        <v>131</v>
      </c>
      <c r="B21" s="51">
        <v>0</v>
      </c>
      <c r="C21" s="52">
        <v>0</v>
      </c>
      <c r="D21" s="53">
        <v>7028676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-399373969</v>
      </c>
      <c r="C22" s="58">
        <f aca="true" t="shared" si="3" ref="C22:K22">SUM(C19:C21)</f>
        <v>57927354</v>
      </c>
      <c r="D22" s="59">
        <f t="shared" si="3"/>
        <v>77933213</v>
      </c>
      <c r="E22" s="57">
        <f t="shared" si="3"/>
        <v>308806611</v>
      </c>
      <c r="F22" s="58">
        <f t="shared" si="3"/>
        <v>262099117</v>
      </c>
      <c r="G22" s="60">
        <f t="shared" si="3"/>
        <v>262099117</v>
      </c>
      <c r="H22" s="61">
        <f t="shared" si="3"/>
        <v>355008451</v>
      </c>
      <c r="I22" s="57">
        <f t="shared" si="3"/>
        <v>338413010</v>
      </c>
      <c r="J22" s="58">
        <f t="shared" si="3"/>
        <v>354781727</v>
      </c>
      <c r="K22" s="60">
        <f t="shared" si="3"/>
        <v>360220981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-399373969</v>
      </c>
      <c r="C24" s="40">
        <f aca="true" t="shared" si="4" ref="C24:K24">SUM(C22:C23)</f>
        <v>57927354</v>
      </c>
      <c r="D24" s="41">
        <f t="shared" si="4"/>
        <v>77933213</v>
      </c>
      <c r="E24" s="39">
        <f t="shared" si="4"/>
        <v>308806611</v>
      </c>
      <c r="F24" s="40">
        <f t="shared" si="4"/>
        <v>262099117</v>
      </c>
      <c r="G24" s="42">
        <f t="shared" si="4"/>
        <v>262099117</v>
      </c>
      <c r="H24" s="43">
        <f t="shared" si="4"/>
        <v>355008451</v>
      </c>
      <c r="I24" s="39">
        <f t="shared" si="4"/>
        <v>338413010</v>
      </c>
      <c r="J24" s="40">
        <f t="shared" si="4"/>
        <v>354781727</v>
      </c>
      <c r="K24" s="42">
        <f t="shared" si="4"/>
        <v>360220981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2424973148</v>
      </c>
      <c r="C27" s="7">
        <v>2978630043</v>
      </c>
      <c r="D27" s="69">
        <v>65518987</v>
      </c>
      <c r="E27" s="70">
        <v>175245000</v>
      </c>
      <c r="F27" s="7">
        <v>223790000</v>
      </c>
      <c r="G27" s="71">
        <v>223790000</v>
      </c>
      <c r="H27" s="72">
        <v>2723376033</v>
      </c>
      <c r="I27" s="70">
        <v>195479000</v>
      </c>
      <c r="J27" s="7">
        <v>190141000</v>
      </c>
      <c r="K27" s="71">
        <v>200591000</v>
      </c>
    </row>
    <row r="28" spans="1:11" ht="13.5">
      <c r="A28" s="73" t="s">
        <v>33</v>
      </c>
      <c r="B28" s="6">
        <v>2346865540</v>
      </c>
      <c r="C28" s="6">
        <v>2887484571</v>
      </c>
      <c r="D28" s="23">
        <v>58259750</v>
      </c>
      <c r="E28" s="24">
        <v>175245000</v>
      </c>
      <c r="F28" s="6">
        <v>182555000</v>
      </c>
      <c r="G28" s="25">
        <v>182555000</v>
      </c>
      <c r="H28" s="26">
        <v>0</v>
      </c>
      <c r="I28" s="24">
        <v>195479000</v>
      </c>
      <c r="J28" s="6">
        <v>190141000</v>
      </c>
      <c r="K28" s="25">
        <v>200591000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78107608</v>
      </c>
      <c r="C31" s="6">
        <v>80330774</v>
      </c>
      <c r="D31" s="23">
        <v>7259237</v>
      </c>
      <c r="E31" s="24">
        <v>0</v>
      </c>
      <c r="F31" s="6">
        <v>41235000</v>
      </c>
      <c r="G31" s="25">
        <v>41235000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2424973148</v>
      </c>
      <c r="C32" s="7">
        <f aca="true" t="shared" si="5" ref="C32:K32">SUM(C28:C31)</f>
        <v>2967815345</v>
      </c>
      <c r="D32" s="69">
        <f t="shared" si="5"/>
        <v>65518987</v>
      </c>
      <c r="E32" s="70">
        <f t="shared" si="5"/>
        <v>175245000</v>
      </c>
      <c r="F32" s="7">
        <f t="shared" si="5"/>
        <v>223790000</v>
      </c>
      <c r="G32" s="71">
        <f t="shared" si="5"/>
        <v>223790000</v>
      </c>
      <c r="H32" s="72">
        <f t="shared" si="5"/>
        <v>0</v>
      </c>
      <c r="I32" s="70">
        <f t="shared" si="5"/>
        <v>195479000</v>
      </c>
      <c r="J32" s="7">
        <f t="shared" si="5"/>
        <v>190141000</v>
      </c>
      <c r="K32" s="71">
        <f t="shared" si="5"/>
        <v>200591000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209930968</v>
      </c>
      <c r="C35" s="6">
        <v>175675227</v>
      </c>
      <c r="D35" s="23">
        <v>262217490</v>
      </c>
      <c r="E35" s="24">
        <v>112464028</v>
      </c>
      <c r="F35" s="6">
        <v>382570037</v>
      </c>
      <c r="G35" s="25">
        <v>382570037</v>
      </c>
      <c r="H35" s="26">
        <v>148441926</v>
      </c>
      <c r="I35" s="24">
        <v>609569789</v>
      </c>
      <c r="J35" s="6">
        <v>698766287</v>
      </c>
      <c r="K35" s="25">
        <v>702594212</v>
      </c>
    </row>
    <row r="36" spans="1:11" ht="13.5">
      <c r="A36" s="22" t="s">
        <v>39</v>
      </c>
      <c r="B36" s="6">
        <v>1449634018</v>
      </c>
      <c r="C36" s="6">
        <v>1956839271</v>
      </c>
      <c r="D36" s="23">
        <v>2039696739</v>
      </c>
      <c r="E36" s="24">
        <v>175245000</v>
      </c>
      <c r="F36" s="6">
        <v>2263486737</v>
      </c>
      <c r="G36" s="25">
        <v>2263486737</v>
      </c>
      <c r="H36" s="26">
        <v>180920781</v>
      </c>
      <c r="I36" s="24">
        <v>2288443431</v>
      </c>
      <c r="J36" s="6">
        <v>2414003814</v>
      </c>
      <c r="K36" s="25">
        <v>2529289483</v>
      </c>
    </row>
    <row r="37" spans="1:11" ht="13.5">
      <c r="A37" s="22" t="s">
        <v>40</v>
      </c>
      <c r="B37" s="6">
        <v>248506231</v>
      </c>
      <c r="C37" s="6">
        <v>297252789</v>
      </c>
      <c r="D37" s="23">
        <v>399778592</v>
      </c>
      <c r="E37" s="24">
        <v>25486321</v>
      </c>
      <c r="F37" s="6">
        <v>281075422</v>
      </c>
      <c r="G37" s="25">
        <v>281075422</v>
      </c>
      <c r="H37" s="26">
        <v>-7093574</v>
      </c>
      <c r="I37" s="24">
        <v>191984682</v>
      </c>
      <c r="J37" s="6">
        <v>200048039</v>
      </c>
      <c r="K37" s="25">
        <v>208850152</v>
      </c>
    </row>
    <row r="38" spans="1:11" ht="13.5">
      <c r="A38" s="22" t="s">
        <v>41</v>
      </c>
      <c r="B38" s="6">
        <v>211400411</v>
      </c>
      <c r="C38" s="6">
        <v>240917612</v>
      </c>
      <c r="D38" s="23">
        <v>228120188</v>
      </c>
      <c r="E38" s="24">
        <v>194497691</v>
      </c>
      <c r="F38" s="6">
        <v>228120188</v>
      </c>
      <c r="G38" s="25">
        <v>228120188</v>
      </c>
      <c r="H38" s="26">
        <v>-18552125</v>
      </c>
      <c r="I38" s="24">
        <v>208229419</v>
      </c>
      <c r="J38" s="6">
        <v>197292364</v>
      </c>
      <c r="K38" s="25">
        <v>185113595</v>
      </c>
    </row>
    <row r="39" spans="1:11" ht="13.5">
      <c r="A39" s="22" t="s">
        <v>42</v>
      </c>
      <c r="B39" s="6">
        <v>1599032313</v>
      </c>
      <c r="C39" s="6">
        <v>1536416743</v>
      </c>
      <c r="D39" s="23">
        <v>1596082236</v>
      </c>
      <c r="E39" s="24">
        <v>-241081595</v>
      </c>
      <c r="F39" s="6">
        <v>1874762047</v>
      </c>
      <c r="G39" s="25">
        <v>1874762047</v>
      </c>
      <c r="H39" s="26">
        <v>-45</v>
      </c>
      <c r="I39" s="24">
        <v>2159386109</v>
      </c>
      <c r="J39" s="6">
        <v>2360647971</v>
      </c>
      <c r="K39" s="25">
        <v>2477698967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108456792</v>
      </c>
      <c r="G42" s="25">
        <v>108456792</v>
      </c>
      <c r="H42" s="26">
        <v>-267</v>
      </c>
      <c r="I42" s="24">
        <v>192384387</v>
      </c>
      <c r="J42" s="6">
        <v>173008786</v>
      </c>
      <c r="K42" s="25">
        <v>176912097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-182555000</v>
      </c>
      <c r="G43" s="25">
        <v>-182555000</v>
      </c>
      <c r="H43" s="26">
        <v>0</v>
      </c>
      <c r="I43" s="24">
        <v>-195479000</v>
      </c>
      <c r="J43" s="6">
        <v>-190141000</v>
      </c>
      <c r="K43" s="25">
        <v>-200591000</v>
      </c>
    </row>
    <row r="44" spans="1:11" ht="13.5">
      <c r="A44" s="22" t="s">
        <v>46</v>
      </c>
      <c r="B44" s="6">
        <v>6183311</v>
      </c>
      <c r="C44" s="6">
        <v>349461</v>
      </c>
      <c r="D44" s="23">
        <v>311451</v>
      </c>
      <c r="E44" s="24">
        <v>-6844223</v>
      </c>
      <c r="F44" s="6">
        <v>-3163680</v>
      </c>
      <c r="G44" s="25">
        <v>-3163680</v>
      </c>
      <c r="H44" s="26">
        <v>0</v>
      </c>
      <c r="I44" s="24">
        <v>-10690775</v>
      </c>
      <c r="J44" s="6">
        <v>-12011563</v>
      </c>
      <c r="K44" s="25">
        <v>-13351723</v>
      </c>
    </row>
    <row r="45" spans="1:11" ht="13.5">
      <c r="A45" s="33" t="s">
        <v>47</v>
      </c>
      <c r="B45" s="7">
        <v>6183311</v>
      </c>
      <c r="C45" s="7">
        <v>356736</v>
      </c>
      <c r="D45" s="69">
        <v>330752</v>
      </c>
      <c r="E45" s="70">
        <v>-6844223</v>
      </c>
      <c r="F45" s="7">
        <v>11386672</v>
      </c>
      <c r="G45" s="71">
        <v>11386672</v>
      </c>
      <c r="H45" s="72">
        <v>-2271</v>
      </c>
      <c r="I45" s="70">
        <v>132537317</v>
      </c>
      <c r="J45" s="7">
        <v>186796221</v>
      </c>
      <c r="K45" s="71">
        <v>164204367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51027347</v>
      </c>
      <c r="C48" s="6">
        <v>46261559</v>
      </c>
      <c r="D48" s="23">
        <v>88648532</v>
      </c>
      <c r="E48" s="24">
        <v>8736708</v>
      </c>
      <c r="F48" s="6">
        <v>82109952</v>
      </c>
      <c r="G48" s="25">
        <v>82109952</v>
      </c>
      <c r="H48" s="26">
        <v>25818898</v>
      </c>
      <c r="I48" s="24">
        <v>146322705</v>
      </c>
      <c r="J48" s="6">
        <v>215939998</v>
      </c>
      <c r="K48" s="25">
        <v>201234993</v>
      </c>
    </row>
    <row r="49" spans="1:11" ht="13.5">
      <c r="A49" s="22" t="s">
        <v>50</v>
      </c>
      <c r="B49" s="6">
        <f>+B75</f>
        <v>898062339</v>
      </c>
      <c r="C49" s="6">
        <f aca="true" t="shared" si="6" ref="C49:K49">+C75</f>
        <v>462924888</v>
      </c>
      <c r="D49" s="23">
        <f t="shared" si="6"/>
        <v>632677866</v>
      </c>
      <c r="E49" s="24">
        <f t="shared" si="6"/>
        <v>25486321</v>
      </c>
      <c r="F49" s="6">
        <f t="shared" si="6"/>
        <v>181495218.53024298</v>
      </c>
      <c r="G49" s="25">
        <f t="shared" si="6"/>
        <v>181495218.53024298</v>
      </c>
      <c r="H49" s="26">
        <f t="shared" si="6"/>
        <v>-74149766</v>
      </c>
      <c r="I49" s="24">
        <f t="shared" si="6"/>
        <v>70398908.31296852</v>
      </c>
      <c r="J49" s="6">
        <f t="shared" si="6"/>
        <v>73462546.72756788</v>
      </c>
      <c r="K49" s="25">
        <f t="shared" si="6"/>
        <v>76694856.47473422</v>
      </c>
    </row>
    <row r="50" spans="1:11" ht="13.5">
      <c r="A50" s="33" t="s">
        <v>51</v>
      </c>
      <c r="B50" s="7">
        <f>+B48-B49</f>
        <v>-847034992</v>
      </c>
      <c r="C50" s="7">
        <f aca="true" t="shared" si="7" ref="C50:K50">+C48-C49</f>
        <v>-416663329</v>
      </c>
      <c r="D50" s="69">
        <f t="shared" si="7"/>
        <v>-544029334</v>
      </c>
      <c r="E50" s="70">
        <f t="shared" si="7"/>
        <v>-16749613</v>
      </c>
      <c r="F50" s="7">
        <f t="shared" si="7"/>
        <v>-99385266.53024298</v>
      </c>
      <c r="G50" s="71">
        <f t="shared" si="7"/>
        <v>-99385266.53024298</v>
      </c>
      <c r="H50" s="72">
        <f t="shared" si="7"/>
        <v>99968664</v>
      </c>
      <c r="I50" s="70">
        <f t="shared" si="7"/>
        <v>75923796.68703148</v>
      </c>
      <c r="J50" s="7">
        <f t="shared" si="7"/>
        <v>142477451.27243212</v>
      </c>
      <c r="K50" s="71">
        <f t="shared" si="7"/>
        <v>124540136.52526578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1359678399</v>
      </c>
      <c r="C53" s="6">
        <v>1315449923</v>
      </c>
      <c r="D53" s="23">
        <v>1494911065</v>
      </c>
      <c r="E53" s="24">
        <v>59100000</v>
      </c>
      <c r="F53" s="6">
        <v>1305407341</v>
      </c>
      <c r="G53" s="25">
        <v>1305407341</v>
      </c>
      <c r="H53" s="26">
        <v>-42050735</v>
      </c>
      <c r="I53" s="24">
        <v>1676330602</v>
      </c>
      <c r="J53" s="6">
        <v>1789730364</v>
      </c>
      <c r="K53" s="25">
        <v>1875464205</v>
      </c>
    </row>
    <row r="54" spans="1:11" ht="13.5">
      <c r="A54" s="22" t="s">
        <v>54</v>
      </c>
      <c r="B54" s="6">
        <v>0</v>
      </c>
      <c r="C54" s="6">
        <v>46523154</v>
      </c>
      <c r="D54" s="23">
        <v>46259863</v>
      </c>
      <c r="E54" s="24">
        <v>43773646</v>
      </c>
      <c r="F54" s="6">
        <v>43773647</v>
      </c>
      <c r="G54" s="25">
        <v>43773647</v>
      </c>
      <c r="H54" s="26">
        <v>43832882</v>
      </c>
      <c r="I54" s="24">
        <v>44590371</v>
      </c>
      <c r="J54" s="6">
        <v>45405431</v>
      </c>
      <c r="K54" s="25">
        <v>51194354</v>
      </c>
    </row>
    <row r="55" spans="1:11" ht="13.5">
      <c r="A55" s="22" t="s">
        <v>55</v>
      </c>
      <c r="B55" s="6">
        <v>2363687652</v>
      </c>
      <c r="C55" s="6">
        <v>2862413895</v>
      </c>
      <c r="D55" s="23">
        <v>46344692</v>
      </c>
      <c r="E55" s="24">
        <v>24552449</v>
      </c>
      <c r="F55" s="6">
        <v>65787449</v>
      </c>
      <c r="G55" s="25">
        <v>65787449</v>
      </c>
      <c r="H55" s="26">
        <v>2605379955</v>
      </c>
      <c r="I55" s="24">
        <v>26172140</v>
      </c>
      <c r="J55" s="6">
        <v>46548485</v>
      </c>
      <c r="K55" s="25">
        <v>27949762</v>
      </c>
    </row>
    <row r="56" spans="1:11" ht="13.5">
      <c r="A56" s="22" t="s">
        <v>56</v>
      </c>
      <c r="B56" s="6">
        <v>33327406</v>
      </c>
      <c r="C56" s="6">
        <v>24853472</v>
      </c>
      <c r="D56" s="23">
        <v>26472272</v>
      </c>
      <c r="E56" s="24">
        <v>36000000</v>
      </c>
      <c r="F56" s="6">
        <v>75145850</v>
      </c>
      <c r="G56" s="25">
        <v>75145850</v>
      </c>
      <c r="H56" s="26">
        <v>16073319</v>
      </c>
      <c r="I56" s="24">
        <v>48882571</v>
      </c>
      <c r="J56" s="6">
        <v>50935639</v>
      </c>
      <c r="K56" s="25">
        <v>53176805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0.4327238296797469</v>
      </c>
      <c r="G70" s="5">
        <f t="shared" si="8"/>
        <v>0.4327238296797469</v>
      </c>
      <c r="H70" s="5">
        <f t="shared" si="8"/>
        <v>0</v>
      </c>
      <c r="I70" s="5">
        <f t="shared" si="8"/>
        <v>0.38734672346449744</v>
      </c>
      <c r="J70" s="5">
        <f t="shared" si="8"/>
        <v>0.3870251924594602</v>
      </c>
      <c r="K70" s="5">
        <f t="shared" si="8"/>
        <v>0.38702562648016103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150163025</v>
      </c>
      <c r="G71" s="2">
        <f t="shared" si="9"/>
        <v>150163025</v>
      </c>
      <c r="H71" s="2">
        <f t="shared" si="9"/>
        <v>0</v>
      </c>
      <c r="I71" s="2">
        <f t="shared" si="9"/>
        <v>141999185</v>
      </c>
      <c r="J71" s="2">
        <f t="shared" si="9"/>
        <v>147840328</v>
      </c>
      <c r="K71" s="2">
        <f t="shared" si="9"/>
        <v>154345302</v>
      </c>
    </row>
    <row r="72" spans="1:11" ht="12.75" hidden="1">
      <c r="A72" s="1" t="s">
        <v>136</v>
      </c>
      <c r="B72" s="2">
        <f>+B77</f>
        <v>183197299</v>
      </c>
      <c r="C72" s="2">
        <f aca="true" t="shared" si="10" ref="C72:K72">+C77</f>
        <v>254370366</v>
      </c>
      <c r="D72" s="2">
        <f t="shared" si="10"/>
        <v>286605079</v>
      </c>
      <c r="E72" s="2">
        <f t="shared" si="10"/>
        <v>623859149</v>
      </c>
      <c r="F72" s="2">
        <f t="shared" si="10"/>
        <v>347018155</v>
      </c>
      <c r="G72" s="2">
        <f t="shared" si="10"/>
        <v>347018155</v>
      </c>
      <c r="H72" s="2">
        <f t="shared" si="10"/>
        <v>312469995</v>
      </c>
      <c r="I72" s="2">
        <f t="shared" si="10"/>
        <v>366594517</v>
      </c>
      <c r="J72" s="2">
        <f t="shared" si="10"/>
        <v>381991485</v>
      </c>
      <c r="K72" s="2">
        <f t="shared" si="10"/>
        <v>398798662</v>
      </c>
    </row>
    <row r="73" spans="1:11" ht="12.75" hidden="1">
      <c r="A73" s="1" t="s">
        <v>137</v>
      </c>
      <c r="B73" s="2">
        <f>+B74</f>
        <v>1104025.3333333246</v>
      </c>
      <c r="C73" s="2">
        <f aca="true" t="shared" si="11" ref="C73:K73">+(C78+C80+C81+C82)-(B78+B80+B81+B82)</f>
        <v>-29886820</v>
      </c>
      <c r="D73" s="2">
        <f t="shared" si="11"/>
        <v>44277583</v>
      </c>
      <c r="E73" s="2">
        <f t="shared" si="11"/>
        <v>-67503086</v>
      </c>
      <c r="F73" s="2">
        <f>+(F78+F80+F81+F82)-(D78+D80+D81+D82)</f>
        <v>126891127</v>
      </c>
      <c r="G73" s="2">
        <f>+(G78+G80+G81+G82)-(D78+D80+D81+D82)</f>
        <v>126891127</v>
      </c>
      <c r="H73" s="2">
        <f>+(H78+H80+H81+H82)-(D78+D80+D81+D82)</f>
        <v>-48607378</v>
      </c>
      <c r="I73" s="2">
        <f>+(I78+I80+I81+I82)-(E78+E80+E81+E82)</f>
        <v>357181212</v>
      </c>
      <c r="J73" s="2">
        <f t="shared" si="11"/>
        <v>19480985</v>
      </c>
      <c r="K73" s="2">
        <f t="shared" si="11"/>
        <v>21136685</v>
      </c>
    </row>
    <row r="74" spans="1:11" ht="12.75" hidden="1">
      <c r="A74" s="1" t="s">
        <v>138</v>
      </c>
      <c r="B74" s="2">
        <f>+TREND(C74:E74)</f>
        <v>1104025.3333333246</v>
      </c>
      <c r="C74" s="2">
        <f>+C73</f>
        <v>-29886820</v>
      </c>
      <c r="D74" s="2">
        <f aca="true" t="shared" si="12" ref="D74:K74">+D73</f>
        <v>44277583</v>
      </c>
      <c r="E74" s="2">
        <f t="shared" si="12"/>
        <v>-67503086</v>
      </c>
      <c r="F74" s="2">
        <f t="shared" si="12"/>
        <v>126891127</v>
      </c>
      <c r="G74" s="2">
        <f t="shared" si="12"/>
        <v>126891127</v>
      </c>
      <c r="H74" s="2">
        <f t="shared" si="12"/>
        <v>-48607378</v>
      </c>
      <c r="I74" s="2">
        <f t="shared" si="12"/>
        <v>357181212</v>
      </c>
      <c r="J74" s="2">
        <f t="shared" si="12"/>
        <v>19480985</v>
      </c>
      <c r="K74" s="2">
        <f t="shared" si="12"/>
        <v>21136685</v>
      </c>
    </row>
    <row r="75" spans="1:11" ht="12.75" hidden="1">
      <c r="A75" s="1" t="s">
        <v>139</v>
      </c>
      <c r="B75" s="2">
        <f>+B84-(((B80+B81+B78)*B70)-B79)</f>
        <v>898062339</v>
      </c>
      <c r="C75" s="2">
        <f aca="true" t="shared" si="13" ref="C75:K75">+C84-(((C80+C81+C78)*C70)-C79)</f>
        <v>462924888</v>
      </c>
      <c r="D75" s="2">
        <f t="shared" si="13"/>
        <v>632677866</v>
      </c>
      <c r="E75" s="2">
        <f t="shared" si="13"/>
        <v>25486321</v>
      </c>
      <c r="F75" s="2">
        <f t="shared" si="13"/>
        <v>181495218.53024298</v>
      </c>
      <c r="G75" s="2">
        <f t="shared" si="13"/>
        <v>181495218.53024298</v>
      </c>
      <c r="H75" s="2">
        <f t="shared" si="13"/>
        <v>-74149766</v>
      </c>
      <c r="I75" s="2">
        <f t="shared" si="13"/>
        <v>70398908.31296852</v>
      </c>
      <c r="J75" s="2">
        <f t="shared" si="13"/>
        <v>73462546.72756788</v>
      </c>
      <c r="K75" s="2">
        <f t="shared" si="13"/>
        <v>76694856.47473422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183197299</v>
      </c>
      <c r="C77" s="3">
        <v>254370366</v>
      </c>
      <c r="D77" s="3">
        <v>286605079</v>
      </c>
      <c r="E77" s="3">
        <v>623859149</v>
      </c>
      <c r="F77" s="3">
        <v>347018155</v>
      </c>
      <c r="G77" s="3">
        <v>347018155</v>
      </c>
      <c r="H77" s="3">
        <v>312469995</v>
      </c>
      <c r="I77" s="3">
        <v>366594517</v>
      </c>
      <c r="J77" s="3">
        <v>381991485</v>
      </c>
      <c r="K77" s="3">
        <v>398798662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209297777</v>
      </c>
      <c r="C79" s="3">
        <v>261957034</v>
      </c>
      <c r="D79" s="3">
        <v>379374795</v>
      </c>
      <c r="E79" s="3">
        <v>25486321</v>
      </c>
      <c r="F79" s="3">
        <v>270679528</v>
      </c>
      <c r="G79" s="3">
        <v>270679528</v>
      </c>
      <c r="H79" s="3">
        <v>-7514163</v>
      </c>
      <c r="I79" s="3">
        <v>181317444</v>
      </c>
      <c r="J79" s="3">
        <v>188932777</v>
      </c>
      <c r="K79" s="3">
        <v>197245819</v>
      </c>
    </row>
    <row r="80" spans="1:11" ht="12.75" hidden="1">
      <c r="A80" s="1" t="s">
        <v>68</v>
      </c>
      <c r="B80" s="3">
        <v>132967231</v>
      </c>
      <c r="C80" s="3">
        <v>74772829</v>
      </c>
      <c r="D80" s="3">
        <v>87340384</v>
      </c>
      <c r="E80" s="3">
        <v>0</v>
      </c>
      <c r="F80" s="3">
        <v>297770678</v>
      </c>
      <c r="G80" s="3">
        <v>297770678</v>
      </c>
      <c r="H80" s="3">
        <v>203670944</v>
      </c>
      <c r="I80" s="3">
        <v>460590404</v>
      </c>
      <c r="J80" s="3">
        <v>480058028</v>
      </c>
      <c r="K80" s="3">
        <v>501180127</v>
      </c>
    </row>
    <row r="81" spans="1:11" ht="12.75" hidden="1">
      <c r="A81" s="1" t="s">
        <v>69</v>
      </c>
      <c r="B81" s="3">
        <v>23241108</v>
      </c>
      <c r="C81" s="3">
        <v>52179994</v>
      </c>
      <c r="D81" s="3">
        <v>83890022</v>
      </c>
      <c r="E81" s="3">
        <v>103727320</v>
      </c>
      <c r="F81" s="3">
        <v>350855</v>
      </c>
      <c r="G81" s="3">
        <v>350855</v>
      </c>
      <c r="H81" s="3">
        <v>-81047916</v>
      </c>
      <c r="I81" s="3">
        <v>318128</v>
      </c>
      <c r="J81" s="3">
        <v>331489</v>
      </c>
      <c r="K81" s="3">
        <v>346075</v>
      </c>
    </row>
    <row r="82" spans="1:11" ht="12.75" hidden="1">
      <c r="A82" s="1" t="s">
        <v>70</v>
      </c>
      <c r="B82" s="3">
        <v>631304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150163025</v>
      </c>
      <c r="G83" s="3">
        <v>150163025</v>
      </c>
      <c r="H83" s="3">
        <v>0</v>
      </c>
      <c r="I83" s="3">
        <v>141999185</v>
      </c>
      <c r="J83" s="3">
        <v>147840328</v>
      </c>
      <c r="K83" s="3">
        <v>154345302</v>
      </c>
    </row>
    <row r="84" spans="1:11" ht="12.75" hidden="1">
      <c r="A84" s="1" t="s">
        <v>72</v>
      </c>
      <c r="B84" s="3">
        <v>688764562</v>
      </c>
      <c r="C84" s="3">
        <v>200967854</v>
      </c>
      <c r="D84" s="3">
        <v>253303071</v>
      </c>
      <c r="E84" s="3">
        <v>0</v>
      </c>
      <c r="F84" s="3">
        <v>39819982</v>
      </c>
      <c r="G84" s="3">
        <v>39819982</v>
      </c>
      <c r="H84" s="3">
        <v>-66635603</v>
      </c>
      <c r="I84" s="3">
        <v>67612874</v>
      </c>
      <c r="J84" s="3">
        <v>70452615</v>
      </c>
      <c r="K84" s="3">
        <v>73552530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28597495</v>
      </c>
      <c r="C5" s="6">
        <v>29529337</v>
      </c>
      <c r="D5" s="23">
        <v>30013451</v>
      </c>
      <c r="E5" s="24">
        <v>31062373</v>
      </c>
      <c r="F5" s="6">
        <v>31062373</v>
      </c>
      <c r="G5" s="25">
        <v>31062373</v>
      </c>
      <c r="H5" s="26">
        <v>30469274</v>
      </c>
      <c r="I5" s="24">
        <v>31062373</v>
      </c>
      <c r="J5" s="6">
        <v>32366994</v>
      </c>
      <c r="K5" s="25">
        <v>33791140</v>
      </c>
    </row>
    <row r="6" spans="1:11" ht="13.5">
      <c r="A6" s="22" t="s">
        <v>18</v>
      </c>
      <c r="B6" s="6">
        <v>2420414</v>
      </c>
      <c r="C6" s="6">
        <v>2591760</v>
      </c>
      <c r="D6" s="23">
        <v>2822177</v>
      </c>
      <c r="E6" s="24">
        <v>2845050</v>
      </c>
      <c r="F6" s="6">
        <v>2945050</v>
      </c>
      <c r="G6" s="25">
        <v>2945050</v>
      </c>
      <c r="H6" s="26">
        <v>2949553</v>
      </c>
      <c r="I6" s="24">
        <v>3059907</v>
      </c>
      <c r="J6" s="6">
        <v>3188423</v>
      </c>
      <c r="K6" s="25">
        <v>3328714</v>
      </c>
    </row>
    <row r="7" spans="1:11" ht="13.5">
      <c r="A7" s="22" t="s">
        <v>19</v>
      </c>
      <c r="B7" s="6">
        <v>3859240</v>
      </c>
      <c r="C7" s="6">
        <v>3147669</v>
      </c>
      <c r="D7" s="23">
        <v>3166600</v>
      </c>
      <c r="E7" s="24">
        <v>3430271</v>
      </c>
      <c r="F7" s="6">
        <v>2230271</v>
      </c>
      <c r="G7" s="25">
        <v>2230271</v>
      </c>
      <c r="H7" s="26">
        <v>2002513</v>
      </c>
      <c r="I7" s="24">
        <v>2317252</v>
      </c>
      <c r="J7" s="6">
        <v>2414576</v>
      </c>
      <c r="K7" s="25">
        <v>2520817</v>
      </c>
    </row>
    <row r="8" spans="1:11" ht="13.5">
      <c r="A8" s="22" t="s">
        <v>20</v>
      </c>
      <c r="B8" s="6">
        <v>126017183</v>
      </c>
      <c r="C8" s="6">
        <v>122067269</v>
      </c>
      <c r="D8" s="23">
        <v>133144636</v>
      </c>
      <c r="E8" s="24">
        <v>147237000</v>
      </c>
      <c r="F8" s="6">
        <v>173174183</v>
      </c>
      <c r="G8" s="25">
        <v>173174183</v>
      </c>
      <c r="H8" s="26">
        <v>179248918</v>
      </c>
      <c r="I8" s="24">
        <v>144906000</v>
      </c>
      <c r="J8" s="6">
        <v>148614000</v>
      </c>
      <c r="K8" s="25">
        <v>144653000</v>
      </c>
    </row>
    <row r="9" spans="1:11" ht="13.5">
      <c r="A9" s="22" t="s">
        <v>21</v>
      </c>
      <c r="B9" s="6">
        <v>10267114</v>
      </c>
      <c r="C9" s="6">
        <v>9922968</v>
      </c>
      <c r="D9" s="23">
        <v>11127171</v>
      </c>
      <c r="E9" s="24">
        <v>11179346</v>
      </c>
      <c r="F9" s="6">
        <v>14620118</v>
      </c>
      <c r="G9" s="25">
        <v>14620118</v>
      </c>
      <c r="H9" s="26">
        <v>14727104</v>
      </c>
      <c r="I9" s="24">
        <v>15190303</v>
      </c>
      <c r="J9" s="6">
        <v>15828293</v>
      </c>
      <c r="K9" s="25">
        <v>16524740</v>
      </c>
    </row>
    <row r="10" spans="1:11" ht="25.5">
      <c r="A10" s="27" t="s">
        <v>128</v>
      </c>
      <c r="B10" s="28">
        <f>SUM(B5:B9)</f>
        <v>171161446</v>
      </c>
      <c r="C10" s="29">
        <f aca="true" t="shared" si="0" ref="C10:K10">SUM(C5:C9)</f>
        <v>167259003</v>
      </c>
      <c r="D10" s="30">
        <f t="shared" si="0"/>
        <v>180274035</v>
      </c>
      <c r="E10" s="28">
        <f t="shared" si="0"/>
        <v>195754040</v>
      </c>
      <c r="F10" s="29">
        <f t="shared" si="0"/>
        <v>224031995</v>
      </c>
      <c r="G10" s="31">
        <f t="shared" si="0"/>
        <v>224031995</v>
      </c>
      <c r="H10" s="32">
        <f t="shared" si="0"/>
        <v>229397362</v>
      </c>
      <c r="I10" s="28">
        <f t="shared" si="0"/>
        <v>196535835</v>
      </c>
      <c r="J10" s="29">
        <f t="shared" si="0"/>
        <v>202412286</v>
      </c>
      <c r="K10" s="31">
        <f t="shared" si="0"/>
        <v>200818411</v>
      </c>
    </row>
    <row r="11" spans="1:11" ht="13.5">
      <c r="A11" s="22" t="s">
        <v>22</v>
      </c>
      <c r="B11" s="6">
        <v>65739307</v>
      </c>
      <c r="C11" s="6">
        <v>77223623</v>
      </c>
      <c r="D11" s="23">
        <v>84494101</v>
      </c>
      <c r="E11" s="24">
        <v>94555376</v>
      </c>
      <c r="F11" s="6">
        <v>100312209</v>
      </c>
      <c r="G11" s="25">
        <v>100312209</v>
      </c>
      <c r="H11" s="26">
        <v>96003916</v>
      </c>
      <c r="I11" s="24">
        <v>104769597</v>
      </c>
      <c r="J11" s="6">
        <v>108601680</v>
      </c>
      <c r="K11" s="25">
        <v>113380138</v>
      </c>
    </row>
    <row r="12" spans="1:11" ht="13.5">
      <c r="A12" s="22" t="s">
        <v>23</v>
      </c>
      <c r="B12" s="6">
        <v>10181754</v>
      </c>
      <c r="C12" s="6">
        <v>10500451</v>
      </c>
      <c r="D12" s="23">
        <v>10949492</v>
      </c>
      <c r="E12" s="24">
        <v>10949492</v>
      </c>
      <c r="F12" s="6">
        <v>10949492</v>
      </c>
      <c r="G12" s="25">
        <v>10949492</v>
      </c>
      <c r="H12" s="26">
        <v>10949496</v>
      </c>
      <c r="I12" s="24">
        <v>10949492</v>
      </c>
      <c r="J12" s="6">
        <v>11409371</v>
      </c>
      <c r="K12" s="25">
        <v>11911381</v>
      </c>
    </row>
    <row r="13" spans="1:11" ht="13.5">
      <c r="A13" s="22" t="s">
        <v>129</v>
      </c>
      <c r="B13" s="6">
        <v>19505222</v>
      </c>
      <c r="C13" s="6">
        <v>22763572</v>
      </c>
      <c r="D13" s="23">
        <v>27288230</v>
      </c>
      <c r="E13" s="24">
        <v>25650342</v>
      </c>
      <c r="F13" s="6">
        <v>28531020</v>
      </c>
      <c r="G13" s="25">
        <v>28531020</v>
      </c>
      <c r="H13" s="26">
        <v>15059602</v>
      </c>
      <c r="I13" s="24">
        <v>31643732</v>
      </c>
      <c r="J13" s="6">
        <v>32972768</v>
      </c>
      <c r="K13" s="25">
        <v>34423571</v>
      </c>
    </row>
    <row r="14" spans="1:11" ht="13.5">
      <c r="A14" s="22" t="s">
        <v>24</v>
      </c>
      <c r="B14" s="6">
        <v>1272883</v>
      </c>
      <c r="C14" s="6">
        <v>2018488</v>
      </c>
      <c r="D14" s="23">
        <v>1529200</v>
      </c>
      <c r="E14" s="24">
        <v>1304780</v>
      </c>
      <c r="F14" s="6">
        <v>1304780</v>
      </c>
      <c r="G14" s="25">
        <v>1304780</v>
      </c>
      <c r="H14" s="26">
        <v>1127003</v>
      </c>
      <c r="I14" s="24">
        <v>872482</v>
      </c>
      <c r="J14" s="6">
        <v>398782</v>
      </c>
      <c r="K14" s="25">
        <v>0</v>
      </c>
    </row>
    <row r="15" spans="1:11" ht="13.5">
      <c r="A15" s="22" t="s">
        <v>130</v>
      </c>
      <c r="B15" s="6">
        <v>1317693</v>
      </c>
      <c r="C15" s="6">
        <v>1086415</v>
      </c>
      <c r="D15" s="23">
        <v>2069402</v>
      </c>
      <c r="E15" s="24">
        <v>2441750</v>
      </c>
      <c r="F15" s="6">
        <v>3232234</v>
      </c>
      <c r="G15" s="25">
        <v>3232234</v>
      </c>
      <c r="H15" s="26">
        <v>2683010</v>
      </c>
      <c r="I15" s="24">
        <v>1800000</v>
      </c>
      <c r="J15" s="6">
        <v>0</v>
      </c>
      <c r="K15" s="25">
        <v>0</v>
      </c>
    </row>
    <row r="16" spans="1:11" ht="13.5">
      <c r="A16" s="22" t="s">
        <v>20</v>
      </c>
      <c r="B16" s="6">
        <v>776778</v>
      </c>
      <c r="C16" s="6">
        <v>90360</v>
      </c>
      <c r="D16" s="23">
        <v>81710</v>
      </c>
      <c r="E16" s="24">
        <v>120000</v>
      </c>
      <c r="F16" s="6">
        <v>120000</v>
      </c>
      <c r="G16" s="25">
        <v>120000</v>
      </c>
      <c r="H16" s="26">
        <v>99937</v>
      </c>
      <c r="I16" s="24">
        <v>120000</v>
      </c>
      <c r="J16" s="6">
        <v>125040</v>
      </c>
      <c r="K16" s="25">
        <v>130542</v>
      </c>
    </row>
    <row r="17" spans="1:11" ht="13.5">
      <c r="A17" s="22" t="s">
        <v>25</v>
      </c>
      <c r="B17" s="6">
        <v>79691620</v>
      </c>
      <c r="C17" s="6">
        <v>70072643</v>
      </c>
      <c r="D17" s="23">
        <v>60638971</v>
      </c>
      <c r="E17" s="24">
        <v>76872289</v>
      </c>
      <c r="F17" s="6">
        <v>88652375</v>
      </c>
      <c r="G17" s="25">
        <v>88652375</v>
      </c>
      <c r="H17" s="26">
        <v>80119448</v>
      </c>
      <c r="I17" s="24">
        <v>66794940</v>
      </c>
      <c r="J17" s="6">
        <v>66981782</v>
      </c>
      <c r="K17" s="25">
        <v>69928970</v>
      </c>
    </row>
    <row r="18" spans="1:11" ht="13.5">
      <c r="A18" s="33" t="s">
        <v>26</v>
      </c>
      <c r="B18" s="34">
        <f>SUM(B11:B17)</f>
        <v>178485257</v>
      </c>
      <c r="C18" s="35">
        <f aca="true" t="shared" si="1" ref="C18:K18">SUM(C11:C17)</f>
        <v>183755552</v>
      </c>
      <c r="D18" s="36">
        <f t="shared" si="1"/>
        <v>187051106</v>
      </c>
      <c r="E18" s="34">
        <f t="shared" si="1"/>
        <v>211894029</v>
      </c>
      <c r="F18" s="35">
        <f t="shared" si="1"/>
        <v>233102110</v>
      </c>
      <c r="G18" s="37">
        <f t="shared" si="1"/>
        <v>233102110</v>
      </c>
      <c r="H18" s="38">
        <f t="shared" si="1"/>
        <v>206042412</v>
      </c>
      <c r="I18" s="34">
        <f t="shared" si="1"/>
        <v>216950243</v>
      </c>
      <c r="J18" s="35">
        <f t="shared" si="1"/>
        <v>220489423</v>
      </c>
      <c r="K18" s="37">
        <f t="shared" si="1"/>
        <v>229774602</v>
      </c>
    </row>
    <row r="19" spans="1:11" ht="13.5">
      <c r="A19" s="33" t="s">
        <v>27</v>
      </c>
      <c r="B19" s="39">
        <f>+B10-B18</f>
        <v>-7323811</v>
      </c>
      <c r="C19" s="40">
        <f aca="true" t="shared" si="2" ref="C19:K19">+C10-C18</f>
        <v>-16496549</v>
      </c>
      <c r="D19" s="41">
        <f t="shared" si="2"/>
        <v>-6777071</v>
      </c>
      <c r="E19" s="39">
        <f t="shared" si="2"/>
        <v>-16139989</v>
      </c>
      <c r="F19" s="40">
        <f t="shared" si="2"/>
        <v>-9070115</v>
      </c>
      <c r="G19" s="42">
        <f t="shared" si="2"/>
        <v>-9070115</v>
      </c>
      <c r="H19" s="43">
        <f t="shared" si="2"/>
        <v>23354950</v>
      </c>
      <c r="I19" s="39">
        <f t="shared" si="2"/>
        <v>-20414408</v>
      </c>
      <c r="J19" s="40">
        <f t="shared" si="2"/>
        <v>-18077137</v>
      </c>
      <c r="K19" s="42">
        <f t="shared" si="2"/>
        <v>-28956191</v>
      </c>
    </row>
    <row r="20" spans="1:11" ht="25.5">
      <c r="A20" s="44" t="s">
        <v>28</v>
      </c>
      <c r="B20" s="45">
        <v>60050675</v>
      </c>
      <c r="C20" s="46">
        <v>39128673</v>
      </c>
      <c r="D20" s="47">
        <v>30611345</v>
      </c>
      <c r="E20" s="45">
        <v>38136000</v>
      </c>
      <c r="F20" s="46">
        <v>49650367</v>
      </c>
      <c r="G20" s="48">
        <v>49650367</v>
      </c>
      <c r="H20" s="49">
        <v>42415249</v>
      </c>
      <c r="I20" s="45">
        <v>29734000</v>
      </c>
      <c r="J20" s="46">
        <v>31891000</v>
      </c>
      <c r="K20" s="48">
        <v>33179000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52726864</v>
      </c>
      <c r="C22" s="58">
        <f aca="true" t="shared" si="3" ref="C22:K22">SUM(C19:C21)</f>
        <v>22632124</v>
      </c>
      <c r="D22" s="59">
        <f t="shared" si="3"/>
        <v>23834274</v>
      </c>
      <c r="E22" s="57">
        <f t="shared" si="3"/>
        <v>21996011</v>
      </c>
      <c r="F22" s="58">
        <f t="shared" si="3"/>
        <v>40580252</v>
      </c>
      <c r="G22" s="60">
        <f t="shared" si="3"/>
        <v>40580252</v>
      </c>
      <c r="H22" s="61">
        <f t="shared" si="3"/>
        <v>65770199</v>
      </c>
      <c r="I22" s="57">
        <f t="shared" si="3"/>
        <v>9319592</v>
      </c>
      <c r="J22" s="58">
        <f t="shared" si="3"/>
        <v>13813863</v>
      </c>
      <c r="K22" s="60">
        <f t="shared" si="3"/>
        <v>4222809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52726864</v>
      </c>
      <c r="C24" s="40">
        <f aca="true" t="shared" si="4" ref="C24:K24">SUM(C22:C23)</f>
        <v>22632124</v>
      </c>
      <c r="D24" s="41">
        <f t="shared" si="4"/>
        <v>23834274</v>
      </c>
      <c r="E24" s="39">
        <f t="shared" si="4"/>
        <v>21996011</v>
      </c>
      <c r="F24" s="40">
        <f t="shared" si="4"/>
        <v>40580252</v>
      </c>
      <c r="G24" s="42">
        <f t="shared" si="4"/>
        <v>40580252</v>
      </c>
      <c r="H24" s="43">
        <f t="shared" si="4"/>
        <v>65770199</v>
      </c>
      <c r="I24" s="39">
        <f t="shared" si="4"/>
        <v>9319592</v>
      </c>
      <c r="J24" s="40">
        <f t="shared" si="4"/>
        <v>13813863</v>
      </c>
      <c r="K24" s="42">
        <f t="shared" si="4"/>
        <v>4222809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456251246</v>
      </c>
      <c r="C27" s="7">
        <v>510259025</v>
      </c>
      <c r="D27" s="69">
        <v>452991803</v>
      </c>
      <c r="E27" s="70">
        <v>40846000</v>
      </c>
      <c r="F27" s="7">
        <v>56380064</v>
      </c>
      <c r="G27" s="71">
        <v>56380064</v>
      </c>
      <c r="H27" s="72">
        <v>55785362</v>
      </c>
      <c r="I27" s="70">
        <v>29734000</v>
      </c>
      <c r="J27" s="7">
        <v>30893626</v>
      </c>
      <c r="K27" s="71">
        <v>32098477</v>
      </c>
    </row>
    <row r="28" spans="1:11" ht="13.5">
      <c r="A28" s="73" t="s">
        <v>33</v>
      </c>
      <c r="B28" s="6">
        <v>68611074</v>
      </c>
      <c r="C28" s="6">
        <v>23514313</v>
      </c>
      <c r="D28" s="23">
        <v>6721034</v>
      </c>
      <c r="E28" s="24">
        <v>38136000</v>
      </c>
      <c r="F28" s="6">
        <v>49580064</v>
      </c>
      <c r="G28" s="25">
        <v>49580064</v>
      </c>
      <c r="H28" s="26">
        <v>0</v>
      </c>
      <c r="I28" s="24">
        <v>29734000</v>
      </c>
      <c r="J28" s="6">
        <v>30893626</v>
      </c>
      <c r="K28" s="25">
        <v>32098477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18150381</v>
      </c>
      <c r="C30" s="6">
        <v>18716944</v>
      </c>
      <c r="D30" s="23">
        <v>183328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336778545</v>
      </c>
      <c r="C31" s="6">
        <v>373412064</v>
      </c>
      <c r="D31" s="23">
        <v>446087440</v>
      </c>
      <c r="E31" s="24">
        <v>2260000</v>
      </c>
      <c r="F31" s="6">
        <v>6800000</v>
      </c>
      <c r="G31" s="25">
        <v>6800000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423540000</v>
      </c>
      <c r="C32" s="7">
        <f aca="true" t="shared" si="5" ref="C32:K32">SUM(C28:C31)</f>
        <v>415643321</v>
      </c>
      <c r="D32" s="69">
        <f t="shared" si="5"/>
        <v>452991802</v>
      </c>
      <c r="E32" s="70">
        <f t="shared" si="5"/>
        <v>40396000</v>
      </c>
      <c r="F32" s="7">
        <f t="shared" si="5"/>
        <v>56380064</v>
      </c>
      <c r="G32" s="71">
        <f t="shared" si="5"/>
        <v>56380064</v>
      </c>
      <c r="H32" s="72">
        <f t="shared" si="5"/>
        <v>0</v>
      </c>
      <c r="I32" s="70">
        <f t="shared" si="5"/>
        <v>29734000</v>
      </c>
      <c r="J32" s="7">
        <f t="shared" si="5"/>
        <v>30893626</v>
      </c>
      <c r="K32" s="71">
        <f t="shared" si="5"/>
        <v>32098477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79066732</v>
      </c>
      <c r="C35" s="6">
        <v>85868717</v>
      </c>
      <c r="D35" s="23">
        <v>90703415</v>
      </c>
      <c r="E35" s="24">
        <v>73262358</v>
      </c>
      <c r="F35" s="6">
        <v>100059812</v>
      </c>
      <c r="G35" s="25">
        <v>100059812</v>
      </c>
      <c r="H35" s="26">
        <v>23899757</v>
      </c>
      <c r="I35" s="24">
        <v>90588442</v>
      </c>
      <c r="J35" s="6">
        <v>114525614</v>
      </c>
      <c r="K35" s="25">
        <v>123099512</v>
      </c>
    </row>
    <row r="36" spans="1:11" ht="13.5">
      <c r="A36" s="22" t="s">
        <v>39</v>
      </c>
      <c r="B36" s="6">
        <v>357482738</v>
      </c>
      <c r="C36" s="6">
        <v>391685500</v>
      </c>
      <c r="D36" s="23">
        <v>396800358</v>
      </c>
      <c r="E36" s="24">
        <v>421027800</v>
      </c>
      <c r="F36" s="6">
        <v>503440554</v>
      </c>
      <c r="G36" s="25">
        <v>503440554</v>
      </c>
      <c r="H36" s="26">
        <v>40626996</v>
      </c>
      <c r="I36" s="24">
        <v>423207666</v>
      </c>
      <c r="J36" s="6">
        <v>439712766</v>
      </c>
      <c r="K36" s="25">
        <v>456861563</v>
      </c>
    </row>
    <row r="37" spans="1:11" ht="13.5">
      <c r="A37" s="22" t="s">
        <v>40</v>
      </c>
      <c r="B37" s="6">
        <v>65233154</v>
      </c>
      <c r="C37" s="6">
        <v>83980796</v>
      </c>
      <c r="D37" s="23">
        <v>63605512</v>
      </c>
      <c r="E37" s="24">
        <v>50187604</v>
      </c>
      <c r="F37" s="6">
        <v>-34624015</v>
      </c>
      <c r="G37" s="25">
        <v>-34624015</v>
      </c>
      <c r="H37" s="26">
        <v>1677643</v>
      </c>
      <c r="I37" s="24">
        <v>63131034</v>
      </c>
      <c r="J37" s="6">
        <v>83452943</v>
      </c>
      <c r="K37" s="25">
        <v>85835381</v>
      </c>
    </row>
    <row r="38" spans="1:11" ht="13.5">
      <c r="A38" s="22" t="s">
        <v>41</v>
      </c>
      <c r="B38" s="6">
        <v>24039716</v>
      </c>
      <c r="C38" s="6">
        <v>20120203</v>
      </c>
      <c r="D38" s="23">
        <v>26610765</v>
      </c>
      <c r="E38" s="24">
        <v>15858316</v>
      </c>
      <c r="F38" s="6">
        <v>-20090885</v>
      </c>
      <c r="G38" s="25">
        <v>-20090885</v>
      </c>
      <c r="H38" s="26">
        <v>-2921189</v>
      </c>
      <c r="I38" s="24">
        <v>3874946</v>
      </c>
      <c r="J38" s="6">
        <v>4026069</v>
      </c>
      <c r="K38" s="25">
        <v>4183085</v>
      </c>
    </row>
    <row r="39" spans="1:11" ht="13.5">
      <c r="A39" s="22" t="s">
        <v>42</v>
      </c>
      <c r="B39" s="6">
        <v>294549736</v>
      </c>
      <c r="C39" s="6">
        <v>350821094</v>
      </c>
      <c r="D39" s="23">
        <v>373453222</v>
      </c>
      <c r="E39" s="24">
        <v>406248227</v>
      </c>
      <c r="F39" s="6">
        <v>617635014</v>
      </c>
      <c r="G39" s="25">
        <v>617635014</v>
      </c>
      <c r="H39" s="26">
        <v>100</v>
      </c>
      <c r="I39" s="24">
        <v>437470536</v>
      </c>
      <c r="J39" s="6">
        <v>452945505</v>
      </c>
      <c r="K39" s="25">
        <v>485719800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25280167</v>
      </c>
      <c r="G42" s="25">
        <v>25280167</v>
      </c>
      <c r="H42" s="26">
        <v>0</v>
      </c>
      <c r="I42" s="24">
        <v>30557286</v>
      </c>
      <c r="J42" s="6">
        <v>38674913</v>
      </c>
      <c r="K42" s="25">
        <v>38986122</v>
      </c>
    </row>
    <row r="43" spans="1:11" ht="13.5">
      <c r="A43" s="22" t="s">
        <v>45</v>
      </c>
      <c r="B43" s="6">
        <v>0</v>
      </c>
      <c r="C43" s="6">
        <v>-1666667</v>
      </c>
      <c r="D43" s="23">
        <v>277778</v>
      </c>
      <c r="E43" s="24">
        <v>-277778</v>
      </c>
      <c r="F43" s="6">
        <v>-56102286</v>
      </c>
      <c r="G43" s="25">
        <v>-56102286</v>
      </c>
      <c r="H43" s="26">
        <v>0</v>
      </c>
      <c r="I43" s="24">
        <v>-29734000</v>
      </c>
      <c r="J43" s="6">
        <v>-30947793</v>
      </c>
      <c r="K43" s="25">
        <v>-32154756</v>
      </c>
    </row>
    <row r="44" spans="1:11" ht="13.5">
      <c r="A44" s="22" t="s">
        <v>46</v>
      </c>
      <c r="B44" s="6">
        <v>8850</v>
      </c>
      <c r="C44" s="6">
        <v>1350</v>
      </c>
      <c r="D44" s="23">
        <v>16700</v>
      </c>
      <c r="E44" s="24">
        <v>-26900</v>
      </c>
      <c r="F44" s="6">
        <v>-26900</v>
      </c>
      <c r="G44" s="25">
        <v>-26900</v>
      </c>
      <c r="H44" s="26">
        <v>0</v>
      </c>
      <c r="I44" s="24">
        <v>-4506001</v>
      </c>
      <c r="J44" s="6">
        <v>-4681735</v>
      </c>
      <c r="K44" s="25">
        <v>-4864323</v>
      </c>
    </row>
    <row r="45" spans="1:11" ht="13.5">
      <c r="A45" s="33" t="s">
        <v>47</v>
      </c>
      <c r="B45" s="7">
        <v>8850</v>
      </c>
      <c r="C45" s="7">
        <v>-1665317</v>
      </c>
      <c r="D45" s="69">
        <v>33840951</v>
      </c>
      <c r="E45" s="70">
        <v>-304678</v>
      </c>
      <c r="F45" s="7">
        <v>40699981</v>
      </c>
      <c r="G45" s="71">
        <v>40699981</v>
      </c>
      <c r="H45" s="72">
        <v>-10766520</v>
      </c>
      <c r="I45" s="70">
        <v>33668438</v>
      </c>
      <c r="J45" s="7">
        <v>41853233</v>
      </c>
      <c r="K45" s="71">
        <v>42288397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29591736</v>
      </c>
      <c r="C48" s="6">
        <v>26766853</v>
      </c>
      <c r="D48" s="23">
        <v>57730331</v>
      </c>
      <c r="E48" s="24">
        <v>31358657</v>
      </c>
      <c r="F48" s="6">
        <v>37209696</v>
      </c>
      <c r="G48" s="25">
        <v>37209696</v>
      </c>
      <c r="H48" s="26">
        <v>13400644</v>
      </c>
      <c r="I48" s="24">
        <v>33668441</v>
      </c>
      <c r="J48" s="6">
        <v>44161763</v>
      </c>
      <c r="K48" s="25">
        <v>49991472</v>
      </c>
    </row>
    <row r="49" spans="1:11" ht="13.5">
      <c r="A49" s="22" t="s">
        <v>50</v>
      </c>
      <c r="B49" s="6">
        <f>+B75</f>
        <v>176130169</v>
      </c>
      <c r="C49" s="6">
        <f aca="true" t="shared" si="6" ref="C49:K49">+C75</f>
        <v>229571138</v>
      </c>
      <c r="D49" s="23">
        <f t="shared" si="6"/>
        <v>201534425</v>
      </c>
      <c r="E49" s="24">
        <f t="shared" si="6"/>
        <v>56099699</v>
      </c>
      <c r="F49" s="6">
        <f t="shared" si="6"/>
        <v>-77238378.23928079</v>
      </c>
      <c r="G49" s="25">
        <f t="shared" si="6"/>
        <v>-77238378.23928079</v>
      </c>
      <c r="H49" s="26">
        <f t="shared" si="6"/>
        <v>-3744356</v>
      </c>
      <c r="I49" s="24">
        <f t="shared" si="6"/>
        <v>41105686.377421744</v>
      </c>
      <c r="J49" s="6">
        <f t="shared" si="6"/>
        <v>53351199.32591833</v>
      </c>
      <c r="K49" s="25">
        <f t="shared" si="6"/>
        <v>54797581.2038635</v>
      </c>
    </row>
    <row r="50" spans="1:11" ht="13.5">
      <c r="A50" s="33" t="s">
        <v>51</v>
      </c>
      <c r="B50" s="7">
        <f>+B48-B49</f>
        <v>-146538433</v>
      </c>
      <c r="C50" s="7">
        <f aca="true" t="shared" si="7" ref="C50:K50">+C48-C49</f>
        <v>-202804285</v>
      </c>
      <c r="D50" s="69">
        <f t="shared" si="7"/>
        <v>-143804094</v>
      </c>
      <c r="E50" s="70">
        <f t="shared" si="7"/>
        <v>-24741042</v>
      </c>
      <c r="F50" s="7">
        <f t="shared" si="7"/>
        <v>114448074.23928079</v>
      </c>
      <c r="G50" s="71">
        <f t="shared" si="7"/>
        <v>114448074.23928079</v>
      </c>
      <c r="H50" s="72">
        <f t="shared" si="7"/>
        <v>17145000</v>
      </c>
      <c r="I50" s="70">
        <f t="shared" si="7"/>
        <v>-7437245.377421744</v>
      </c>
      <c r="J50" s="7">
        <f t="shared" si="7"/>
        <v>-9189436.325918332</v>
      </c>
      <c r="K50" s="71">
        <f t="shared" si="7"/>
        <v>-4806109.203863502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288968864</v>
      </c>
      <c r="C53" s="6">
        <v>331178952</v>
      </c>
      <c r="D53" s="23">
        <v>382087297</v>
      </c>
      <c r="E53" s="24">
        <v>381225133</v>
      </c>
      <c r="F53" s="6">
        <v>233726593</v>
      </c>
      <c r="G53" s="25">
        <v>233726593</v>
      </c>
      <c r="H53" s="26">
        <v>839913</v>
      </c>
      <c r="I53" s="24">
        <v>421818777</v>
      </c>
      <c r="J53" s="6">
        <v>438269710</v>
      </c>
      <c r="K53" s="25">
        <v>455362228</v>
      </c>
    </row>
    <row r="54" spans="1:11" ht="13.5">
      <c r="A54" s="22" t="s">
        <v>54</v>
      </c>
      <c r="B54" s="6">
        <v>0</v>
      </c>
      <c r="C54" s="6">
        <v>22763572</v>
      </c>
      <c r="D54" s="23">
        <v>27084451</v>
      </c>
      <c r="E54" s="24">
        <v>25650342</v>
      </c>
      <c r="F54" s="6">
        <v>28531020</v>
      </c>
      <c r="G54" s="25">
        <v>28531020</v>
      </c>
      <c r="H54" s="26">
        <v>13765511</v>
      </c>
      <c r="I54" s="24">
        <v>31643732</v>
      </c>
      <c r="J54" s="6">
        <v>32972768</v>
      </c>
      <c r="K54" s="25">
        <v>34423571</v>
      </c>
    </row>
    <row r="55" spans="1:11" ht="13.5">
      <c r="A55" s="22" t="s">
        <v>55</v>
      </c>
      <c r="B55" s="6">
        <v>114914189</v>
      </c>
      <c r="C55" s="6">
        <v>115141078</v>
      </c>
      <c r="D55" s="23">
        <v>115141078</v>
      </c>
      <c r="E55" s="24">
        <v>0</v>
      </c>
      <c r="F55" s="6">
        <v>0</v>
      </c>
      <c r="G55" s="25">
        <v>0</v>
      </c>
      <c r="H55" s="26">
        <v>-250368</v>
      </c>
      <c r="I55" s="24">
        <v>29734000</v>
      </c>
      <c r="J55" s="6">
        <v>30893626</v>
      </c>
      <c r="K55" s="25">
        <v>32098477</v>
      </c>
    </row>
    <row r="56" spans="1:11" ht="13.5">
      <c r="A56" s="22" t="s">
        <v>56</v>
      </c>
      <c r="B56" s="6">
        <v>3770458</v>
      </c>
      <c r="C56" s="6">
        <v>6469618</v>
      </c>
      <c r="D56" s="23">
        <v>4392636</v>
      </c>
      <c r="E56" s="24">
        <v>5623901</v>
      </c>
      <c r="F56" s="6">
        <v>9959071</v>
      </c>
      <c r="G56" s="25">
        <v>9959071</v>
      </c>
      <c r="H56" s="26">
        <v>9195105</v>
      </c>
      <c r="I56" s="24">
        <v>3500000</v>
      </c>
      <c r="J56" s="6">
        <v>3647000</v>
      </c>
      <c r="K56" s="25">
        <v>3807468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0.6533884494431793</v>
      </c>
      <c r="G70" s="5">
        <f t="shared" si="8"/>
        <v>0.6533884494431793</v>
      </c>
      <c r="H70" s="5">
        <f t="shared" si="8"/>
        <v>0</v>
      </c>
      <c r="I70" s="5">
        <f t="shared" si="8"/>
        <v>0.6534888183016048</v>
      </c>
      <c r="J70" s="5">
        <f t="shared" si="8"/>
        <v>0.6516074097730135</v>
      </c>
      <c r="K70" s="5">
        <f t="shared" si="8"/>
        <v>0.6484866917799547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26474216</v>
      </c>
      <c r="G71" s="2">
        <f t="shared" si="9"/>
        <v>26474216</v>
      </c>
      <c r="H71" s="2">
        <f t="shared" si="9"/>
        <v>0</v>
      </c>
      <c r="I71" s="2">
        <f t="shared" si="9"/>
        <v>26719279</v>
      </c>
      <c r="J71" s="2">
        <f t="shared" si="9"/>
        <v>27761331</v>
      </c>
      <c r="K71" s="2">
        <f t="shared" si="9"/>
        <v>28844024</v>
      </c>
    </row>
    <row r="72" spans="1:11" ht="12.75" hidden="1">
      <c r="A72" s="1" t="s">
        <v>136</v>
      </c>
      <c r="B72" s="2">
        <f>+B77</f>
        <v>36071453</v>
      </c>
      <c r="C72" s="2">
        <f aca="true" t="shared" si="10" ref="C72:K72">+C77</f>
        <v>37232763</v>
      </c>
      <c r="D72" s="2">
        <f t="shared" si="10"/>
        <v>36990225</v>
      </c>
      <c r="E72" s="2">
        <f t="shared" si="10"/>
        <v>39362665</v>
      </c>
      <c r="F72" s="2">
        <f t="shared" si="10"/>
        <v>40518341</v>
      </c>
      <c r="G72" s="2">
        <f t="shared" si="10"/>
        <v>40518341</v>
      </c>
      <c r="H72" s="2">
        <f t="shared" si="10"/>
        <v>39783733</v>
      </c>
      <c r="I72" s="2">
        <f t="shared" si="10"/>
        <v>40887125</v>
      </c>
      <c r="J72" s="2">
        <f t="shared" si="10"/>
        <v>42604382</v>
      </c>
      <c r="K72" s="2">
        <f t="shared" si="10"/>
        <v>44478976</v>
      </c>
    </row>
    <row r="73" spans="1:11" ht="12.75" hidden="1">
      <c r="A73" s="1" t="s">
        <v>137</v>
      </c>
      <c r="B73" s="2">
        <f>+B74</f>
        <v>-925639.3333333301</v>
      </c>
      <c r="C73" s="2">
        <f aca="true" t="shared" si="11" ref="C73:K73">+(C78+C80+C81+C82)-(B78+B80+B81+B82)</f>
        <v>11293535</v>
      </c>
      <c r="D73" s="2">
        <f t="shared" si="11"/>
        <v>-26406558</v>
      </c>
      <c r="E73" s="2">
        <f t="shared" si="11"/>
        <v>9208395</v>
      </c>
      <c r="F73" s="2">
        <f>+(F78+F80+F81+F82)-(D78+D80+D81+D82)</f>
        <v>29877032</v>
      </c>
      <c r="G73" s="2">
        <f>+(G78+G80+G81+G82)-(D78+D80+D81+D82)</f>
        <v>29877032</v>
      </c>
      <c r="H73" s="2">
        <f>+(H78+H80+H81+H82)-(D78+D80+D81+D82)</f>
        <v>-24140638</v>
      </c>
      <c r="I73" s="2">
        <f>+(I78+I80+I81+I82)-(E78+E80+E81+E82)</f>
        <v>14738522</v>
      </c>
      <c r="J73" s="2">
        <f t="shared" si="11"/>
        <v>13498017</v>
      </c>
      <c r="K73" s="2">
        <f t="shared" si="11"/>
        <v>2800468</v>
      </c>
    </row>
    <row r="74" spans="1:11" ht="12.75" hidden="1">
      <c r="A74" s="1" t="s">
        <v>138</v>
      </c>
      <c r="B74" s="2">
        <f>+TREND(C74:E74)</f>
        <v>-925639.3333333301</v>
      </c>
      <c r="C74" s="2">
        <f>+C73</f>
        <v>11293535</v>
      </c>
      <c r="D74" s="2">
        <f aca="true" t="shared" si="12" ref="D74:K74">+D73</f>
        <v>-26406558</v>
      </c>
      <c r="E74" s="2">
        <f t="shared" si="12"/>
        <v>9208395</v>
      </c>
      <c r="F74" s="2">
        <f t="shared" si="12"/>
        <v>29877032</v>
      </c>
      <c r="G74" s="2">
        <f t="shared" si="12"/>
        <v>29877032</v>
      </c>
      <c r="H74" s="2">
        <f t="shared" si="12"/>
        <v>-24140638</v>
      </c>
      <c r="I74" s="2">
        <f t="shared" si="12"/>
        <v>14738522</v>
      </c>
      <c r="J74" s="2">
        <f t="shared" si="12"/>
        <v>13498017</v>
      </c>
      <c r="K74" s="2">
        <f t="shared" si="12"/>
        <v>2800468</v>
      </c>
    </row>
    <row r="75" spans="1:11" ht="12.75" hidden="1">
      <c r="A75" s="1" t="s">
        <v>139</v>
      </c>
      <c r="B75" s="2">
        <f>+B84-(((B80+B81+B78)*B70)-B79)</f>
        <v>176130169</v>
      </c>
      <c r="C75" s="2">
        <f aca="true" t="shared" si="13" ref="C75:K75">+C84-(((C80+C81+C78)*C70)-C79)</f>
        <v>229571138</v>
      </c>
      <c r="D75" s="2">
        <f t="shared" si="13"/>
        <v>201534425</v>
      </c>
      <c r="E75" s="2">
        <f t="shared" si="13"/>
        <v>56099699</v>
      </c>
      <c r="F75" s="2">
        <f t="shared" si="13"/>
        <v>-77238378.23928079</v>
      </c>
      <c r="G75" s="2">
        <f t="shared" si="13"/>
        <v>-77238378.23928079</v>
      </c>
      <c r="H75" s="2">
        <f t="shared" si="13"/>
        <v>-3744356</v>
      </c>
      <c r="I75" s="2">
        <f t="shared" si="13"/>
        <v>41105686.377421744</v>
      </c>
      <c r="J75" s="2">
        <f t="shared" si="13"/>
        <v>53351199.32591833</v>
      </c>
      <c r="K75" s="2">
        <f t="shared" si="13"/>
        <v>54797581.2038635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36071453</v>
      </c>
      <c r="C77" s="3">
        <v>37232763</v>
      </c>
      <c r="D77" s="3">
        <v>36990225</v>
      </c>
      <c r="E77" s="3">
        <v>39362665</v>
      </c>
      <c r="F77" s="3">
        <v>40518341</v>
      </c>
      <c r="G77" s="3">
        <v>40518341</v>
      </c>
      <c r="H77" s="3">
        <v>39783733</v>
      </c>
      <c r="I77" s="3">
        <v>40887125</v>
      </c>
      <c r="J77" s="3">
        <v>42604382</v>
      </c>
      <c r="K77" s="3">
        <v>44478976</v>
      </c>
    </row>
    <row r="78" spans="1:11" ht="12.75" hidden="1">
      <c r="A78" s="1" t="s">
        <v>66</v>
      </c>
      <c r="B78" s="3">
        <v>0</v>
      </c>
      <c r="C78" s="3">
        <v>1666667</v>
      </c>
      <c r="D78" s="3">
        <v>1388889</v>
      </c>
      <c r="E78" s="3">
        <v>1666667</v>
      </c>
      <c r="F78" s="3">
        <v>1388889</v>
      </c>
      <c r="G78" s="3">
        <v>1388889</v>
      </c>
      <c r="H78" s="3">
        <v>-277778</v>
      </c>
      <c r="I78" s="3">
        <v>1388889</v>
      </c>
      <c r="J78" s="3">
        <v>1443056</v>
      </c>
      <c r="K78" s="3">
        <v>1499335</v>
      </c>
    </row>
    <row r="79" spans="1:11" ht="12.75" hidden="1">
      <c r="A79" s="1" t="s">
        <v>67</v>
      </c>
      <c r="B79" s="3">
        <v>60776753</v>
      </c>
      <c r="C79" s="3">
        <v>76928764</v>
      </c>
      <c r="D79" s="3">
        <v>63578613</v>
      </c>
      <c r="E79" s="3">
        <v>44336056</v>
      </c>
      <c r="F79" s="3">
        <v>-31055609</v>
      </c>
      <c r="G79" s="3">
        <v>-31055609</v>
      </c>
      <c r="H79" s="3">
        <v>1683144</v>
      </c>
      <c r="I79" s="3">
        <v>48254786</v>
      </c>
      <c r="J79" s="3">
        <v>67996522</v>
      </c>
      <c r="K79" s="3">
        <v>69776159</v>
      </c>
    </row>
    <row r="80" spans="1:11" ht="12.75" hidden="1">
      <c r="A80" s="1" t="s">
        <v>68</v>
      </c>
      <c r="B80" s="3">
        <v>2748136</v>
      </c>
      <c r="C80" s="3">
        <v>12112313</v>
      </c>
      <c r="D80" s="3">
        <v>-14463737</v>
      </c>
      <c r="E80" s="3">
        <v>32553923</v>
      </c>
      <c r="F80" s="3">
        <v>54994751</v>
      </c>
      <c r="G80" s="3">
        <v>54994751</v>
      </c>
      <c r="H80" s="3">
        <v>8981050</v>
      </c>
      <c r="I80" s="3">
        <v>49267775</v>
      </c>
      <c r="J80" s="3">
        <v>61504383</v>
      </c>
      <c r="K80" s="3">
        <v>63903054</v>
      </c>
    </row>
    <row r="81" spans="1:11" ht="12.75" hidden="1">
      <c r="A81" s="1" t="s">
        <v>69</v>
      </c>
      <c r="B81" s="3">
        <v>46724537</v>
      </c>
      <c r="C81" s="3">
        <v>46989551</v>
      </c>
      <c r="D81" s="3">
        <v>47434201</v>
      </c>
      <c r="E81" s="3">
        <v>9349778</v>
      </c>
      <c r="F81" s="3">
        <v>7954221</v>
      </c>
      <c r="G81" s="3">
        <v>7954221</v>
      </c>
      <c r="H81" s="3">
        <v>1520683</v>
      </c>
      <c r="I81" s="3">
        <v>7652226</v>
      </c>
      <c r="J81" s="3">
        <v>8859468</v>
      </c>
      <c r="K81" s="3">
        <v>9204986</v>
      </c>
    </row>
    <row r="82" spans="1:11" ht="12.75" hidden="1">
      <c r="A82" s="1" t="s">
        <v>70</v>
      </c>
      <c r="B82" s="3">
        <v>2323</v>
      </c>
      <c r="C82" s="3">
        <v>0</v>
      </c>
      <c r="D82" s="3">
        <v>2620</v>
      </c>
      <c r="E82" s="3">
        <v>0</v>
      </c>
      <c r="F82" s="3">
        <v>-98856</v>
      </c>
      <c r="G82" s="3">
        <v>-98856</v>
      </c>
      <c r="H82" s="3">
        <v>-2620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26474216</v>
      </c>
      <c r="G83" s="3">
        <v>26474216</v>
      </c>
      <c r="H83" s="3">
        <v>0</v>
      </c>
      <c r="I83" s="3">
        <v>26719279</v>
      </c>
      <c r="J83" s="3">
        <v>27761331</v>
      </c>
      <c r="K83" s="3">
        <v>28844024</v>
      </c>
    </row>
    <row r="84" spans="1:11" ht="12.75" hidden="1">
      <c r="A84" s="1" t="s">
        <v>72</v>
      </c>
      <c r="B84" s="3">
        <v>115353416</v>
      </c>
      <c r="C84" s="3">
        <v>152642374</v>
      </c>
      <c r="D84" s="3">
        <v>137955812</v>
      </c>
      <c r="E84" s="3">
        <v>11763643</v>
      </c>
      <c r="F84" s="3">
        <v>-4145154</v>
      </c>
      <c r="G84" s="3">
        <v>-4145154</v>
      </c>
      <c r="H84" s="3">
        <v>-5427500</v>
      </c>
      <c r="I84" s="3">
        <v>30955108</v>
      </c>
      <c r="J84" s="3">
        <v>32144590</v>
      </c>
      <c r="K84" s="3">
        <v>33403312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91189708</v>
      </c>
      <c r="C5" s="6">
        <v>87594708</v>
      </c>
      <c r="D5" s="23">
        <v>74711368</v>
      </c>
      <c r="E5" s="24">
        <v>116562766</v>
      </c>
      <c r="F5" s="6">
        <v>106692766</v>
      </c>
      <c r="G5" s="25">
        <v>106692766</v>
      </c>
      <c r="H5" s="26">
        <v>89524120</v>
      </c>
      <c r="I5" s="24">
        <v>104728904</v>
      </c>
      <c r="J5" s="6">
        <v>110174806</v>
      </c>
      <c r="K5" s="25">
        <v>116124246</v>
      </c>
    </row>
    <row r="6" spans="1:11" ht="13.5">
      <c r="A6" s="22" t="s">
        <v>18</v>
      </c>
      <c r="B6" s="6">
        <v>221376503</v>
      </c>
      <c r="C6" s="6">
        <v>239526949</v>
      </c>
      <c r="D6" s="23">
        <v>265491084</v>
      </c>
      <c r="E6" s="24">
        <v>267696826</v>
      </c>
      <c r="F6" s="6">
        <v>245676826</v>
      </c>
      <c r="G6" s="25">
        <v>245676826</v>
      </c>
      <c r="H6" s="26">
        <v>238362691</v>
      </c>
      <c r="I6" s="24">
        <v>280717538</v>
      </c>
      <c r="J6" s="6">
        <v>305379546</v>
      </c>
      <c r="K6" s="25">
        <v>332238039</v>
      </c>
    </row>
    <row r="7" spans="1:11" ht="13.5">
      <c r="A7" s="22" t="s">
        <v>19</v>
      </c>
      <c r="B7" s="6">
        <v>401983</v>
      </c>
      <c r="C7" s="6">
        <v>1297853</v>
      </c>
      <c r="D7" s="23">
        <v>2009211</v>
      </c>
      <c r="E7" s="24">
        <v>0</v>
      </c>
      <c r="F7" s="6">
        <v>1054000</v>
      </c>
      <c r="G7" s="25">
        <v>1054000</v>
      </c>
      <c r="H7" s="26">
        <v>1316665</v>
      </c>
      <c r="I7" s="24">
        <v>2620000</v>
      </c>
      <c r="J7" s="6">
        <v>2756240</v>
      </c>
      <c r="K7" s="25">
        <v>2905077</v>
      </c>
    </row>
    <row r="8" spans="1:11" ht="13.5">
      <c r="A8" s="22" t="s">
        <v>20</v>
      </c>
      <c r="B8" s="6">
        <v>165021442</v>
      </c>
      <c r="C8" s="6">
        <v>172984469</v>
      </c>
      <c r="D8" s="23">
        <v>284685019</v>
      </c>
      <c r="E8" s="24">
        <v>200466000</v>
      </c>
      <c r="F8" s="6">
        <v>236638000</v>
      </c>
      <c r="G8" s="25">
        <v>236638000</v>
      </c>
      <c r="H8" s="26">
        <v>144191540</v>
      </c>
      <c r="I8" s="24">
        <v>210197269</v>
      </c>
      <c r="J8" s="6">
        <v>219121815</v>
      </c>
      <c r="K8" s="25">
        <v>215009558</v>
      </c>
    </row>
    <row r="9" spans="1:11" ht="13.5">
      <c r="A9" s="22" t="s">
        <v>21</v>
      </c>
      <c r="B9" s="6">
        <v>28647635</v>
      </c>
      <c r="C9" s="6">
        <v>-22242462</v>
      </c>
      <c r="D9" s="23">
        <v>80381658</v>
      </c>
      <c r="E9" s="24">
        <v>96170297</v>
      </c>
      <c r="F9" s="6">
        <v>48338950</v>
      </c>
      <c r="G9" s="25">
        <v>48338950</v>
      </c>
      <c r="H9" s="26">
        <v>5559486</v>
      </c>
      <c r="I9" s="24">
        <v>79372759</v>
      </c>
      <c r="J9" s="6">
        <v>83500143</v>
      </c>
      <c r="K9" s="25">
        <v>88009154</v>
      </c>
    </row>
    <row r="10" spans="1:11" ht="25.5">
      <c r="A10" s="27" t="s">
        <v>128</v>
      </c>
      <c r="B10" s="28">
        <f>SUM(B5:B9)</f>
        <v>506637271</v>
      </c>
      <c r="C10" s="29">
        <f aca="true" t="shared" si="0" ref="C10:K10">SUM(C5:C9)</f>
        <v>479161517</v>
      </c>
      <c r="D10" s="30">
        <f t="shared" si="0"/>
        <v>707278340</v>
      </c>
      <c r="E10" s="28">
        <f t="shared" si="0"/>
        <v>680895889</v>
      </c>
      <c r="F10" s="29">
        <f t="shared" si="0"/>
        <v>638400542</v>
      </c>
      <c r="G10" s="31">
        <f t="shared" si="0"/>
        <v>638400542</v>
      </c>
      <c r="H10" s="32">
        <f t="shared" si="0"/>
        <v>478954502</v>
      </c>
      <c r="I10" s="28">
        <f t="shared" si="0"/>
        <v>677636470</v>
      </c>
      <c r="J10" s="29">
        <f t="shared" si="0"/>
        <v>720932550</v>
      </c>
      <c r="K10" s="31">
        <f t="shared" si="0"/>
        <v>754286074</v>
      </c>
    </row>
    <row r="11" spans="1:11" ht="13.5">
      <c r="A11" s="22" t="s">
        <v>22</v>
      </c>
      <c r="B11" s="6">
        <v>174273682</v>
      </c>
      <c r="C11" s="6">
        <v>163903147</v>
      </c>
      <c r="D11" s="23">
        <v>165546304</v>
      </c>
      <c r="E11" s="24">
        <v>175092762</v>
      </c>
      <c r="F11" s="6">
        <v>175198762</v>
      </c>
      <c r="G11" s="25">
        <v>175198762</v>
      </c>
      <c r="H11" s="26">
        <v>120178638</v>
      </c>
      <c r="I11" s="24">
        <v>175198764</v>
      </c>
      <c r="J11" s="6">
        <v>175198756</v>
      </c>
      <c r="K11" s="25">
        <v>175198762</v>
      </c>
    </row>
    <row r="12" spans="1:11" ht="13.5">
      <c r="A12" s="22" t="s">
        <v>23</v>
      </c>
      <c r="B12" s="6">
        <v>14118777</v>
      </c>
      <c r="C12" s="6">
        <v>13908288</v>
      </c>
      <c r="D12" s="23">
        <v>13296590</v>
      </c>
      <c r="E12" s="24">
        <v>13504001</v>
      </c>
      <c r="F12" s="6">
        <v>13804671</v>
      </c>
      <c r="G12" s="25">
        <v>13804671</v>
      </c>
      <c r="H12" s="26">
        <v>7869958</v>
      </c>
      <c r="I12" s="24">
        <v>15435021</v>
      </c>
      <c r="J12" s="6">
        <v>15435021</v>
      </c>
      <c r="K12" s="25">
        <v>15435021</v>
      </c>
    </row>
    <row r="13" spans="1:11" ht="13.5">
      <c r="A13" s="22" t="s">
        <v>129</v>
      </c>
      <c r="B13" s="6">
        <v>42707747</v>
      </c>
      <c r="C13" s="6">
        <v>153545478</v>
      </c>
      <c r="D13" s="23">
        <v>44734320</v>
      </c>
      <c r="E13" s="24">
        <v>57359100</v>
      </c>
      <c r="F13" s="6">
        <v>55235100</v>
      </c>
      <c r="G13" s="25">
        <v>55235100</v>
      </c>
      <c r="H13" s="26">
        <v>0</v>
      </c>
      <c r="I13" s="24">
        <v>57499739</v>
      </c>
      <c r="J13" s="6">
        <v>60029728</v>
      </c>
      <c r="K13" s="25">
        <v>62731065</v>
      </c>
    </row>
    <row r="14" spans="1:11" ht="13.5">
      <c r="A14" s="22" t="s">
        <v>24</v>
      </c>
      <c r="B14" s="6">
        <v>4212008</v>
      </c>
      <c r="C14" s="6">
        <v>6636697</v>
      </c>
      <c r="D14" s="23">
        <v>3588065</v>
      </c>
      <c r="E14" s="24">
        <v>949616</v>
      </c>
      <c r="F14" s="6">
        <v>1242172</v>
      </c>
      <c r="G14" s="25">
        <v>1242172</v>
      </c>
      <c r="H14" s="26">
        <v>255889</v>
      </c>
      <c r="I14" s="24">
        <v>1299313</v>
      </c>
      <c r="J14" s="6">
        <v>1359080</v>
      </c>
      <c r="K14" s="25">
        <v>1421598</v>
      </c>
    </row>
    <row r="15" spans="1:11" ht="13.5">
      <c r="A15" s="22" t="s">
        <v>130</v>
      </c>
      <c r="B15" s="6">
        <v>187139578</v>
      </c>
      <c r="C15" s="6">
        <v>189896422</v>
      </c>
      <c r="D15" s="23">
        <v>185084069</v>
      </c>
      <c r="E15" s="24">
        <v>215583652</v>
      </c>
      <c r="F15" s="6">
        <v>188068732</v>
      </c>
      <c r="G15" s="25">
        <v>188068732</v>
      </c>
      <c r="H15" s="26">
        <v>194051345</v>
      </c>
      <c r="I15" s="24">
        <v>208725800</v>
      </c>
      <c r="J15" s="6">
        <v>226890917</v>
      </c>
      <c r="K15" s="25">
        <v>246635067</v>
      </c>
    </row>
    <row r="16" spans="1:11" ht="13.5">
      <c r="A16" s="22" t="s">
        <v>20</v>
      </c>
      <c r="B16" s="6">
        <v>215750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87773241</v>
      </c>
      <c r="C17" s="6">
        <v>159760851</v>
      </c>
      <c r="D17" s="23">
        <v>154680983</v>
      </c>
      <c r="E17" s="24">
        <v>147442558</v>
      </c>
      <c r="F17" s="6">
        <v>169650789</v>
      </c>
      <c r="G17" s="25">
        <v>169650789</v>
      </c>
      <c r="H17" s="26">
        <v>120289704</v>
      </c>
      <c r="I17" s="24">
        <v>167784021</v>
      </c>
      <c r="J17" s="6">
        <v>175330993</v>
      </c>
      <c r="K17" s="25">
        <v>183443135</v>
      </c>
    </row>
    <row r="18" spans="1:11" ht="13.5">
      <c r="A18" s="33" t="s">
        <v>26</v>
      </c>
      <c r="B18" s="34">
        <f>SUM(B11:B17)</f>
        <v>510440783</v>
      </c>
      <c r="C18" s="35">
        <f aca="true" t="shared" si="1" ref="C18:K18">SUM(C11:C17)</f>
        <v>687650883</v>
      </c>
      <c r="D18" s="36">
        <f t="shared" si="1"/>
        <v>566930331</v>
      </c>
      <c r="E18" s="34">
        <f t="shared" si="1"/>
        <v>609931689</v>
      </c>
      <c r="F18" s="35">
        <f t="shared" si="1"/>
        <v>603200226</v>
      </c>
      <c r="G18" s="37">
        <f t="shared" si="1"/>
        <v>603200226</v>
      </c>
      <c r="H18" s="38">
        <f t="shared" si="1"/>
        <v>442645534</v>
      </c>
      <c r="I18" s="34">
        <f t="shared" si="1"/>
        <v>625942658</v>
      </c>
      <c r="J18" s="35">
        <f t="shared" si="1"/>
        <v>654244495</v>
      </c>
      <c r="K18" s="37">
        <f t="shared" si="1"/>
        <v>684864648</v>
      </c>
    </row>
    <row r="19" spans="1:11" ht="13.5">
      <c r="A19" s="33" t="s">
        <v>27</v>
      </c>
      <c r="B19" s="39">
        <f>+B10-B18</f>
        <v>-3803512</v>
      </c>
      <c r="C19" s="40">
        <f aca="true" t="shared" si="2" ref="C19:K19">+C10-C18</f>
        <v>-208489366</v>
      </c>
      <c r="D19" s="41">
        <f t="shared" si="2"/>
        <v>140348009</v>
      </c>
      <c r="E19" s="39">
        <f t="shared" si="2"/>
        <v>70964200</v>
      </c>
      <c r="F19" s="40">
        <f t="shared" si="2"/>
        <v>35200316</v>
      </c>
      <c r="G19" s="42">
        <f t="shared" si="2"/>
        <v>35200316</v>
      </c>
      <c r="H19" s="43">
        <f t="shared" si="2"/>
        <v>36308968</v>
      </c>
      <c r="I19" s="39">
        <f t="shared" si="2"/>
        <v>51693812</v>
      </c>
      <c r="J19" s="40">
        <f t="shared" si="2"/>
        <v>66688055</v>
      </c>
      <c r="K19" s="42">
        <f t="shared" si="2"/>
        <v>69421426</v>
      </c>
    </row>
    <row r="20" spans="1:11" ht="25.5">
      <c r="A20" s="44" t="s">
        <v>28</v>
      </c>
      <c r="B20" s="45">
        <v>46404643</v>
      </c>
      <c r="C20" s="46">
        <v>36949000</v>
      </c>
      <c r="D20" s="47">
        <v>43734236</v>
      </c>
      <c r="E20" s="45">
        <v>51389000</v>
      </c>
      <c r="F20" s="46">
        <v>50809000</v>
      </c>
      <c r="G20" s="48">
        <v>50809000</v>
      </c>
      <c r="H20" s="49">
        <v>22717660</v>
      </c>
      <c r="I20" s="45">
        <v>37847731</v>
      </c>
      <c r="J20" s="46">
        <v>49733185</v>
      </c>
      <c r="K20" s="48">
        <v>51456442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42601131</v>
      </c>
      <c r="C22" s="58">
        <f aca="true" t="shared" si="3" ref="C22:K22">SUM(C19:C21)</f>
        <v>-171540366</v>
      </c>
      <c r="D22" s="59">
        <f t="shared" si="3"/>
        <v>184082245</v>
      </c>
      <c r="E22" s="57">
        <f t="shared" si="3"/>
        <v>122353200</v>
      </c>
      <c r="F22" s="58">
        <f t="shared" si="3"/>
        <v>86009316</v>
      </c>
      <c r="G22" s="60">
        <f t="shared" si="3"/>
        <v>86009316</v>
      </c>
      <c r="H22" s="61">
        <f t="shared" si="3"/>
        <v>59026628</v>
      </c>
      <c r="I22" s="57">
        <f t="shared" si="3"/>
        <v>89541543</v>
      </c>
      <c r="J22" s="58">
        <f t="shared" si="3"/>
        <v>116421240</v>
      </c>
      <c r="K22" s="60">
        <f t="shared" si="3"/>
        <v>120877868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42601131</v>
      </c>
      <c r="C24" s="40">
        <f aca="true" t="shared" si="4" ref="C24:K24">SUM(C22:C23)</f>
        <v>-171540366</v>
      </c>
      <c r="D24" s="41">
        <f t="shared" si="4"/>
        <v>184082245</v>
      </c>
      <c r="E24" s="39">
        <f t="shared" si="4"/>
        <v>122353200</v>
      </c>
      <c r="F24" s="40">
        <f t="shared" si="4"/>
        <v>86009316</v>
      </c>
      <c r="G24" s="42">
        <f t="shared" si="4"/>
        <v>86009316</v>
      </c>
      <c r="H24" s="43">
        <f t="shared" si="4"/>
        <v>59026628</v>
      </c>
      <c r="I24" s="39">
        <f t="shared" si="4"/>
        <v>89541543</v>
      </c>
      <c r="J24" s="40">
        <f t="shared" si="4"/>
        <v>116421240</v>
      </c>
      <c r="K24" s="42">
        <f t="shared" si="4"/>
        <v>120877868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138662672</v>
      </c>
      <c r="C27" s="7">
        <v>149880611</v>
      </c>
      <c r="D27" s="69">
        <v>140559955</v>
      </c>
      <c r="E27" s="70">
        <v>48125000</v>
      </c>
      <c r="F27" s="7">
        <v>132583791</v>
      </c>
      <c r="G27" s="71">
        <v>132583791</v>
      </c>
      <c r="H27" s="72">
        <v>38503016</v>
      </c>
      <c r="I27" s="70">
        <v>40347731</v>
      </c>
      <c r="J27" s="7">
        <v>52233185</v>
      </c>
      <c r="K27" s="71">
        <v>53956443</v>
      </c>
    </row>
    <row r="28" spans="1:11" ht="13.5">
      <c r="A28" s="73" t="s">
        <v>33</v>
      </c>
      <c r="B28" s="6">
        <v>47205619</v>
      </c>
      <c r="C28" s="6">
        <v>128310325</v>
      </c>
      <c r="D28" s="23">
        <v>161436860</v>
      </c>
      <c r="E28" s="24">
        <v>43425000</v>
      </c>
      <c r="F28" s="6">
        <v>50907000</v>
      </c>
      <c r="G28" s="25">
        <v>50907000</v>
      </c>
      <c r="H28" s="26">
        <v>0</v>
      </c>
      <c r="I28" s="24">
        <v>37847731</v>
      </c>
      <c r="J28" s="6">
        <v>49733185</v>
      </c>
      <c r="K28" s="25">
        <v>51456443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21570286</v>
      </c>
      <c r="D31" s="23">
        <v>-20876905</v>
      </c>
      <c r="E31" s="24">
        <v>4700000</v>
      </c>
      <c r="F31" s="6">
        <v>81676791</v>
      </c>
      <c r="G31" s="25">
        <v>81676791</v>
      </c>
      <c r="H31" s="26">
        <v>0</v>
      </c>
      <c r="I31" s="24">
        <v>2500000</v>
      </c>
      <c r="J31" s="6">
        <v>2500000</v>
      </c>
      <c r="K31" s="25">
        <v>2500000</v>
      </c>
    </row>
    <row r="32" spans="1:11" ht="13.5">
      <c r="A32" s="33" t="s">
        <v>36</v>
      </c>
      <c r="B32" s="7">
        <f>SUM(B28:B31)</f>
        <v>47205619</v>
      </c>
      <c r="C32" s="7">
        <f aca="true" t="shared" si="5" ref="C32:K32">SUM(C28:C31)</f>
        <v>149880611</v>
      </c>
      <c r="D32" s="69">
        <f t="shared" si="5"/>
        <v>140559955</v>
      </c>
      <c r="E32" s="70">
        <f t="shared" si="5"/>
        <v>48125000</v>
      </c>
      <c r="F32" s="7">
        <f t="shared" si="5"/>
        <v>132583791</v>
      </c>
      <c r="G32" s="71">
        <f t="shared" si="5"/>
        <v>132583791</v>
      </c>
      <c r="H32" s="72">
        <f t="shared" si="5"/>
        <v>0</v>
      </c>
      <c r="I32" s="70">
        <f t="shared" si="5"/>
        <v>40347731</v>
      </c>
      <c r="J32" s="7">
        <f t="shared" si="5"/>
        <v>52233185</v>
      </c>
      <c r="K32" s="71">
        <f t="shared" si="5"/>
        <v>53956443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527847076</v>
      </c>
      <c r="C35" s="6">
        <v>117085674</v>
      </c>
      <c r="D35" s="23">
        <v>312254849</v>
      </c>
      <c r="E35" s="24">
        <v>343980411</v>
      </c>
      <c r="F35" s="6">
        <v>190900948</v>
      </c>
      <c r="G35" s="25">
        <v>190900948</v>
      </c>
      <c r="H35" s="26">
        <v>209003948</v>
      </c>
      <c r="I35" s="24">
        <v>292885302</v>
      </c>
      <c r="J35" s="6">
        <v>429864904</v>
      </c>
      <c r="K35" s="25">
        <v>585697196</v>
      </c>
    </row>
    <row r="36" spans="1:11" ht="13.5">
      <c r="A36" s="22" t="s">
        <v>39</v>
      </c>
      <c r="B36" s="6">
        <v>853186693</v>
      </c>
      <c r="C36" s="6">
        <v>839846894</v>
      </c>
      <c r="D36" s="23">
        <v>833488867</v>
      </c>
      <c r="E36" s="24">
        <v>139259000</v>
      </c>
      <c r="F36" s="6">
        <v>880552221</v>
      </c>
      <c r="G36" s="25">
        <v>880552221</v>
      </c>
      <c r="H36" s="26">
        <v>44520588</v>
      </c>
      <c r="I36" s="24">
        <v>854446255</v>
      </c>
      <c r="J36" s="6">
        <v>904758316</v>
      </c>
      <c r="K36" s="25">
        <v>948559240</v>
      </c>
    </row>
    <row r="37" spans="1:11" ht="13.5">
      <c r="A37" s="22" t="s">
        <v>40</v>
      </c>
      <c r="B37" s="6">
        <v>419700452</v>
      </c>
      <c r="C37" s="6">
        <v>536370288</v>
      </c>
      <c r="D37" s="23">
        <v>545666891</v>
      </c>
      <c r="E37" s="24">
        <v>107663015</v>
      </c>
      <c r="F37" s="6">
        <v>-15823007</v>
      </c>
      <c r="G37" s="25">
        <v>-15823007</v>
      </c>
      <c r="H37" s="26">
        <v>195803806</v>
      </c>
      <c r="I37" s="24">
        <v>30043814</v>
      </c>
      <c r="J37" s="6">
        <v>30572610</v>
      </c>
      <c r="K37" s="25">
        <v>30950007</v>
      </c>
    </row>
    <row r="38" spans="1:11" ht="13.5">
      <c r="A38" s="22" t="s">
        <v>41</v>
      </c>
      <c r="B38" s="6">
        <v>69823535</v>
      </c>
      <c r="C38" s="6">
        <v>63320620</v>
      </c>
      <c r="D38" s="23">
        <v>59555996</v>
      </c>
      <c r="E38" s="24">
        <v>60093110</v>
      </c>
      <c r="F38" s="6">
        <v>-24213524</v>
      </c>
      <c r="G38" s="25">
        <v>-24213524</v>
      </c>
      <c r="H38" s="26">
        <v>-1305949</v>
      </c>
      <c r="I38" s="24">
        <v>27558665</v>
      </c>
      <c r="J38" s="6">
        <v>27367850</v>
      </c>
      <c r="K38" s="25">
        <v>27237882</v>
      </c>
    </row>
    <row r="39" spans="1:11" ht="13.5">
      <c r="A39" s="22" t="s">
        <v>42</v>
      </c>
      <c r="B39" s="6">
        <v>848908644</v>
      </c>
      <c r="C39" s="6">
        <v>528782026</v>
      </c>
      <c r="D39" s="23">
        <v>356438584</v>
      </c>
      <c r="E39" s="24">
        <v>193130086</v>
      </c>
      <c r="F39" s="6">
        <v>1025480384</v>
      </c>
      <c r="G39" s="25">
        <v>1025480384</v>
      </c>
      <c r="H39" s="26">
        <v>51</v>
      </c>
      <c r="I39" s="24">
        <v>1000187535</v>
      </c>
      <c r="J39" s="6">
        <v>1160261520</v>
      </c>
      <c r="K39" s="25">
        <v>1355190679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491950363</v>
      </c>
      <c r="C42" s="6">
        <v>0</v>
      </c>
      <c r="D42" s="23">
        <v>-52087970</v>
      </c>
      <c r="E42" s="24">
        <v>0</v>
      </c>
      <c r="F42" s="6">
        <v>37253877</v>
      </c>
      <c r="G42" s="25">
        <v>37253877</v>
      </c>
      <c r="H42" s="26">
        <v>-45348571</v>
      </c>
      <c r="I42" s="24">
        <v>37128687</v>
      </c>
      <c r="J42" s="6">
        <v>72734881</v>
      </c>
      <c r="K42" s="25">
        <v>82918336</v>
      </c>
    </row>
    <row r="43" spans="1:11" ht="13.5">
      <c r="A43" s="22" t="s">
        <v>45</v>
      </c>
      <c r="B43" s="6">
        <v>-45300686</v>
      </c>
      <c r="C43" s="6">
        <v>0</v>
      </c>
      <c r="D43" s="23">
        <v>0</v>
      </c>
      <c r="E43" s="24">
        <v>0</v>
      </c>
      <c r="F43" s="6">
        <v>-65707000</v>
      </c>
      <c r="G43" s="25">
        <v>-65707000</v>
      </c>
      <c r="H43" s="26">
        <v>0</v>
      </c>
      <c r="I43" s="24">
        <v>-40348000</v>
      </c>
      <c r="J43" s="6">
        <v>-52233185</v>
      </c>
      <c r="K43" s="25">
        <v>-53926442</v>
      </c>
    </row>
    <row r="44" spans="1:11" ht="13.5">
      <c r="A44" s="22" t="s">
        <v>46</v>
      </c>
      <c r="B44" s="6">
        <v>4794618</v>
      </c>
      <c r="C44" s="6">
        <v>-10234</v>
      </c>
      <c r="D44" s="23">
        <v>146</v>
      </c>
      <c r="E44" s="24">
        <v>-4784530</v>
      </c>
      <c r="F44" s="6">
        <v>4611417</v>
      </c>
      <c r="G44" s="25">
        <v>4611417</v>
      </c>
      <c r="H44" s="26">
        <v>-243815</v>
      </c>
      <c r="I44" s="24">
        <v>-160088</v>
      </c>
      <c r="J44" s="6">
        <v>-149059</v>
      </c>
      <c r="K44" s="25">
        <v>-125725</v>
      </c>
    </row>
    <row r="45" spans="1:11" ht="13.5">
      <c r="A45" s="33" t="s">
        <v>47</v>
      </c>
      <c r="B45" s="7">
        <v>430501111</v>
      </c>
      <c r="C45" s="7">
        <v>23259642</v>
      </c>
      <c r="D45" s="69">
        <v>-28817948</v>
      </c>
      <c r="E45" s="70">
        <v>71989025</v>
      </c>
      <c r="F45" s="7">
        <v>-23841706</v>
      </c>
      <c r="G45" s="71">
        <v>-23841706</v>
      </c>
      <c r="H45" s="72">
        <v>-45271789</v>
      </c>
      <c r="I45" s="70">
        <v>-2476236</v>
      </c>
      <c r="J45" s="7">
        <v>20352637</v>
      </c>
      <c r="K45" s="71">
        <v>28866169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2779332</v>
      </c>
      <c r="C48" s="6">
        <v>31903456</v>
      </c>
      <c r="D48" s="23">
        <v>63977868</v>
      </c>
      <c r="E48" s="24">
        <v>92773555</v>
      </c>
      <c r="F48" s="6">
        <v>811042</v>
      </c>
      <c r="G48" s="25">
        <v>811042</v>
      </c>
      <c r="H48" s="26">
        <v>143231061</v>
      </c>
      <c r="I48" s="24">
        <v>34384000</v>
      </c>
      <c r="J48" s="6">
        <v>93513387</v>
      </c>
      <c r="K48" s="25">
        <v>163241588</v>
      </c>
    </row>
    <row r="49" spans="1:11" ht="13.5">
      <c r="A49" s="22" t="s">
        <v>50</v>
      </c>
      <c r="B49" s="6">
        <f>+B75</f>
        <v>14015946.484167993</v>
      </c>
      <c r="C49" s="6">
        <f aca="true" t="shared" si="6" ref="C49:K49">+C75</f>
        <v>1170663530</v>
      </c>
      <c r="D49" s="23">
        <f t="shared" si="6"/>
        <v>1254379455</v>
      </c>
      <c r="E49" s="24">
        <f t="shared" si="6"/>
        <v>215326030</v>
      </c>
      <c r="F49" s="6">
        <f t="shared" si="6"/>
        <v>-275798526.68413335</v>
      </c>
      <c r="G49" s="25">
        <f t="shared" si="6"/>
        <v>-275798526.68413335</v>
      </c>
      <c r="H49" s="26">
        <f t="shared" si="6"/>
        <v>284607509</v>
      </c>
      <c r="I49" s="24">
        <f t="shared" si="6"/>
        <v>-152462799.98147732</v>
      </c>
      <c r="J49" s="6">
        <f t="shared" si="6"/>
        <v>-207464141.64696938</v>
      </c>
      <c r="K49" s="25">
        <f t="shared" si="6"/>
        <v>-279326379.0910649</v>
      </c>
    </row>
    <row r="50" spans="1:11" ht="13.5">
      <c r="A50" s="33" t="s">
        <v>51</v>
      </c>
      <c r="B50" s="7">
        <f>+B48-B49</f>
        <v>-11236614.484167993</v>
      </c>
      <c r="C50" s="7">
        <f aca="true" t="shared" si="7" ref="C50:K50">+C48-C49</f>
        <v>-1138760074</v>
      </c>
      <c r="D50" s="69">
        <f t="shared" si="7"/>
        <v>-1190401587</v>
      </c>
      <c r="E50" s="70">
        <f t="shared" si="7"/>
        <v>-122552475</v>
      </c>
      <c r="F50" s="7">
        <f t="shared" si="7"/>
        <v>276609568.68413335</v>
      </c>
      <c r="G50" s="71">
        <f t="shared" si="7"/>
        <v>276609568.68413335</v>
      </c>
      <c r="H50" s="72">
        <f t="shared" si="7"/>
        <v>-141376448</v>
      </c>
      <c r="I50" s="70">
        <f t="shared" si="7"/>
        <v>186846799.98147732</v>
      </c>
      <c r="J50" s="7">
        <f t="shared" si="7"/>
        <v>300977528.6469694</v>
      </c>
      <c r="K50" s="71">
        <f t="shared" si="7"/>
        <v>442567967.0910649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741462706</v>
      </c>
      <c r="C53" s="6">
        <v>790817335</v>
      </c>
      <c r="D53" s="23">
        <v>811740522</v>
      </c>
      <c r="E53" s="24">
        <v>99627000</v>
      </c>
      <c r="F53" s="6">
        <v>833708221</v>
      </c>
      <c r="G53" s="25">
        <v>833708221</v>
      </c>
      <c r="H53" s="26">
        <v>19130201</v>
      </c>
      <c r="I53" s="24">
        <v>818289550</v>
      </c>
      <c r="J53" s="6">
        <v>868601611</v>
      </c>
      <c r="K53" s="25">
        <v>912402535</v>
      </c>
    </row>
    <row r="54" spans="1:11" ht="13.5">
      <c r="A54" s="22" t="s">
        <v>54</v>
      </c>
      <c r="B54" s="6">
        <v>0</v>
      </c>
      <c r="C54" s="6">
        <v>78235838</v>
      </c>
      <c r="D54" s="23">
        <v>50304742</v>
      </c>
      <c r="E54" s="24">
        <v>57359100</v>
      </c>
      <c r="F54" s="6">
        <v>55235100</v>
      </c>
      <c r="G54" s="25">
        <v>55235100</v>
      </c>
      <c r="H54" s="26">
        <v>0</v>
      </c>
      <c r="I54" s="24">
        <v>57499739</v>
      </c>
      <c r="J54" s="6">
        <v>60029728</v>
      </c>
      <c r="K54" s="25">
        <v>62731065</v>
      </c>
    </row>
    <row r="55" spans="1:11" ht="13.5">
      <c r="A55" s="22" t="s">
        <v>55</v>
      </c>
      <c r="B55" s="6">
        <v>767790</v>
      </c>
      <c r="C55" s="6">
        <v>29932006</v>
      </c>
      <c r="D55" s="23">
        <v>41288342</v>
      </c>
      <c r="E55" s="24">
        <v>23842925</v>
      </c>
      <c r="F55" s="6">
        <v>23842925</v>
      </c>
      <c r="G55" s="25">
        <v>23842925</v>
      </c>
      <c r="H55" s="26">
        <v>12096943</v>
      </c>
      <c r="I55" s="24">
        <v>30637452</v>
      </c>
      <c r="J55" s="6">
        <v>30637452</v>
      </c>
      <c r="K55" s="25">
        <v>30637452</v>
      </c>
    </row>
    <row r="56" spans="1:11" ht="13.5">
      <c r="A56" s="22" t="s">
        <v>56</v>
      </c>
      <c r="B56" s="6">
        <v>10103048</v>
      </c>
      <c r="C56" s="6">
        <v>12974080</v>
      </c>
      <c r="D56" s="23">
        <v>12020598</v>
      </c>
      <c r="E56" s="24">
        <v>6868389</v>
      </c>
      <c r="F56" s="6">
        <v>8014539</v>
      </c>
      <c r="G56" s="25">
        <v>8014539</v>
      </c>
      <c r="H56" s="26">
        <v>11426035</v>
      </c>
      <c r="I56" s="24">
        <v>18193329</v>
      </c>
      <c r="J56" s="6">
        <v>19003291</v>
      </c>
      <c r="K56" s="25">
        <v>19859682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10000000</v>
      </c>
      <c r="E59" s="24">
        <v>10613494</v>
      </c>
      <c r="F59" s="6">
        <v>10613494</v>
      </c>
      <c r="G59" s="25">
        <v>10613494</v>
      </c>
      <c r="H59" s="26">
        <v>0</v>
      </c>
      <c r="I59" s="24">
        <v>10909366</v>
      </c>
      <c r="J59" s="6">
        <v>11708337</v>
      </c>
      <c r="K59" s="25">
        <v>12569990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6050</v>
      </c>
      <c r="C65" s="98">
        <v>6050</v>
      </c>
      <c r="D65" s="99">
        <v>6050</v>
      </c>
      <c r="E65" s="97">
        <v>6050</v>
      </c>
      <c r="F65" s="98">
        <v>6050</v>
      </c>
      <c r="G65" s="99">
        <v>6050</v>
      </c>
      <c r="H65" s="100">
        <v>6050</v>
      </c>
      <c r="I65" s="97">
        <v>6050</v>
      </c>
      <c r="J65" s="98">
        <v>6050</v>
      </c>
      <c r="K65" s="99">
        <v>6050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0.821300190522145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0.7068835552938177</v>
      </c>
      <c r="G70" s="5">
        <f t="shared" si="8"/>
        <v>0.7068835552938177</v>
      </c>
      <c r="H70" s="5">
        <f t="shared" si="8"/>
        <v>0</v>
      </c>
      <c r="I70" s="5">
        <f t="shared" si="8"/>
        <v>0.7107367224965693</v>
      </c>
      <c r="J70" s="5">
        <f t="shared" si="8"/>
        <v>0.7107381426753804</v>
      </c>
      <c r="K70" s="5">
        <f t="shared" si="8"/>
        <v>0.7364605560353835</v>
      </c>
    </row>
    <row r="71" spans="1:11" ht="12.75" hidden="1">
      <c r="A71" s="1" t="s">
        <v>135</v>
      </c>
      <c r="B71" s="2">
        <f>+B83</f>
        <v>280226522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269016812</v>
      </c>
      <c r="G71" s="2">
        <f t="shared" si="9"/>
        <v>269016812</v>
      </c>
      <c r="H71" s="2">
        <f t="shared" si="9"/>
        <v>0</v>
      </c>
      <c r="I71" s="2">
        <f t="shared" si="9"/>
        <v>294324445</v>
      </c>
      <c r="J71" s="2">
        <f t="shared" si="9"/>
        <v>316783298</v>
      </c>
      <c r="K71" s="2">
        <f t="shared" si="9"/>
        <v>353609060</v>
      </c>
    </row>
    <row r="72" spans="1:11" ht="12.75" hidden="1">
      <c r="A72" s="1" t="s">
        <v>136</v>
      </c>
      <c r="B72" s="2">
        <f>+B77</f>
        <v>341198657</v>
      </c>
      <c r="C72" s="2">
        <f aca="true" t="shared" si="10" ref="C72:K72">+C77</f>
        <v>355758586</v>
      </c>
      <c r="D72" s="2">
        <f t="shared" si="10"/>
        <v>349234588</v>
      </c>
      <c r="E72" s="2">
        <f t="shared" si="10"/>
        <v>415085703</v>
      </c>
      <c r="F72" s="2">
        <f t="shared" si="10"/>
        <v>380567365</v>
      </c>
      <c r="G72" s="2">
        <f t="shared" si="10"/>
        <v>380567365</v>
      </c>
      <c r="H72" s="2">
        <f t="shared" si="10"/>
        <v>333456565</v>
      </c>
      <c r="I72" s="2">
        <f t="shared" si="10"/>
        <v>414111774</v>
      </c>
      <c r="J72" s="2">
        <f t="shared" si="10"/>
        <v>445710282</v>
      </c>
      <c r="K72" s="2">
        <f t="shared" si="10"/>
        <v>480146638</v>
      </c>
    </row>
    <row r="73" spans="1:11" ht="12.75" hidden="1">
      <c r="A73" s="1" t="s">
        <v>137</v>
      </c>
      <c r="B73" s="2">
        <f>+B74</f>
        <v>-314875056.4999999</v>
      </c>
      <c r="C73" s="2">
        <f aca="true" t="shared" si="11" ref="C73:K73">+(C78+C80+C81+C82)-(B78+B80+B81+B82)</f>
        <v>-439450013</v>
      </c>
      <c r="D73" s="2">
        <f t="shared" si="11"/>
        <v>163379021</v>
      </c>
      <c r="E73" s="2">
        <f t="shared" si="11"/>
        <v>18758316</v>
      </c>
      <c r="F73" s="2">
        <f>+(F78+F80+F81+F82)-(D78+D80+D81+D82)</f>
        <v>-45914136</v>
      </c>
      <c r="G73" s="2">
        <f>+(G78+G80+G81+G82)-(D78+D80+D81+D82)</f>
        <v>-45914136</v>
      </c>
      <c r="H73" s="2">
        <f>+(H78+H80+H81+H82)-(D78+D80+D81+D82)</f>
        <v>-167288239</v>
      </c>
      <c r="I73" s="2">
        <f>+(I78+I80+I81+I82)-(E78+E80+E81+E82)</f>
        <v>5841846</v>
      </c>
      <c r="J73" s="2">
        <f t="shared" si="11"/>
        <v>77774680</v>
      </c>
      <c r="K73" s="2">
        <f t="shared" si="11"/>
        <v>86021571</v>
      </c>
    </row>
    <row r="74" spans="1:11" ht="12.75" hidden="1">
      <c r="A74" s="1" t="s">
        <v>138</v>
      </c>
      <c r="B74" s="2">
        <f>+TREND(C74:E74)</f>
        <v>-314875056.4999999</v>
      </c>
      <c r="C74" s="2">
        <f>+C73</f>
        <v>-439450013</v>
      </c>
      <c r="D74" s="2">
        <f aca="true" t="shared" si="12" ref="D74:K74">+D73</f>
        <v>163379021</v>
      </c>
      <c r="E74" s="2">
        <f t="shared" si="12"/>
        <v>18758316</v>
      </c>
      <c r="F74" s="2">
        <f t="shared" si="12"/>
        <v>-45914136</v>
      </c>
      <c r="G74" s="2">
        <f t="shared" si="12"/>
        <v>-45914136</v>
      </c>
      <c r="H74" s="2">
        <f t="shared" si="12"/>
        <v>-167288239</v>
      </c>
      <c r="I74" s="2">
        <f t="shared" si="12"/>
        <v>5841846</v>
      </c>
      <c r="J74" s="2">
        <f t="shared" si="12"/>
        <v>77774680</v>
      </c>
      <c r="K74" s="2">
        <f t="shared" si="12"/>
        <v>86021571</v>
      </c>
    </row>
    <row r="75" spans="1:11" ht="12.75" hidden="1">
      <c r="A75" s="1" t="s">
        <v>139</v>
      </c>
      <c r="B75" s="2">
        <f>+B84-(((B80+B81+B78)*B70)-B79)</f>
        <v>14015946.484167993</v>
      </c>
      <c r="C75" s="2">
        <f aca="true" t="shared" si="13" ref="C75:K75">+C84-(((C80+C81+C78)*C70)-C79)</f>
        <v>1170663530</v>
      </c>
      <c r="D75" s="2">
        <f t="shared" si="13"/>
        <v>1254379455</v>
      </c>
      <c r="E75" s="2">
        <f t="shared" si="13"/>
        <v>215326030</v>
      </c>
      <c r="F75" s="2">
        <f t="shared" si="13"/>
        <v>-275798526.68413335</v>
      </c>
      <c r="G75" s="2">
        <f t="shared" si="13"/>
        <v>-275798526.68413335</v>
      </c>
      <c r="H75" s="2">
        <f t="shared" si="13"/>
        <v>284607509</v>
      </c>
      <c r="I75" s="2">
        <f t="shared" si="13"/>
        <v>-152462799.98147732</v>
      </c>
      <c r="J75" s="2">
        <f t="shared" si="13"/>
        <v>-207464141.64696938</v>
      </c>
      <c r="K75" s="2">
        <f t="shared" si="13"/>
        <v>-279326379.0910649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341198657</v>
      </c>
      <c r="C77" s="3">
        <v>355758586</v>
      </c>
      <c r="D77" s="3">
        <v>349234588</v>
      </c>
      <c r="E77" s="3">
        <v>415085703</v>
      </c>
      <c r="F77" s="3">
        <v>380567365</v>
      </c>
      <c r="G77" s="3">
        <v>380567365</v>
      </c>
      <c r="H77" s="3">
        <v>333456565</v>
      </c>
      <c r="I77" s="3">
        <v>414111774</v>
      </c>
      <c r="J77" s="3">
        <v>445710282</v>
      </c>
      <c r="K77" s="3">
        <v>480146638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404075899</v>
      </c>
      <c r="C79" s="3">
        <v>501500433</v>
      </c>
      <c r="D79" s="3">
        <v>508760702</v>
      </c>
      <c r="E79" s="3">
        <v>107663015</v>
      </c>
      <c r="F79" s="3">
        <v>-52350065</v>
      </c>
      <c r="G79" s="3">
        <v>-52350065</v>
      </c>
      <c r="H79" s="3">
        <v>195559991</v>
      </c>
      <c r="I79" s="3">
        <v>11449583</v>
      </c>
      <c r="J79" s="3">
        <v>11726038</v>
      </c>
      <c r="K79" s="3">
        <v>11827760</v>
      </c>
    </row>
    <row r="80" spans="1:11" ht="12.75" hidden="1">
      <c r="A80" s="1" t="s">
        <v>68</v>
      </c>
      <c r="B80" s="3">
        <v>252291126</v>
      </c>
      <c r="C80" s="3">
        <v>-138402662</v>
      </c>
      <c r="D80" s="3">
        <v>-276832097</v>
      </c>
      <c r="E80" s="3">
        <v>239768087</v>
      </c>
      <c r="F80" s="3">
        <v>186534404</v>
      </c>
      <c r="G80" s="3">
        <v>186534404</v>
      </c>
      <c r="H80" s="3">
        <v>50620287</v>
      </c>
      <c r="I80" s="3">
        <v>257048702</v>
      </c>
      <c r="J80" s="3">
        <v>334823382</v>
      </c>
      <c r="K80" s="3">
        <v>420844953</v>
      </c>
    </row>
    <row r="81" spans="1:11" ht="12.75" hidden="1">
      <c r="A81" s="1" t="s">
        <v>69</v>
      </c>
      <c r="B81" s="3">
        <v>256228406</v>
      </c>
      <c r="C81" s="3">
        <v>207472181</v>
      </c>
      <c r="D81" s="3">
        <v>509280637</v>
      </c>
      <c r="E81" s="3">
        <v>11438769</v>
      </c>
      <c r="F81" s="3">
        <v>0</v>
      </c>
      <c r="G81" s="3">
        <v>0</v>
      </c>
      <c r="H81" s="3">
        <v>14540014</v>
      </c>
      <c r="I81" s="3">
        <v>0</v>
      </c>
      <c r="J81" s="3">
        <v>0</v>
      </c>
      <c r="K81" s="3">
        <v>0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280226522</v>
      </c>
      <c r="C83" s="3">
        <v>0</v>
      </c>
      <c r="D83" s="3">
        <v>0</v>
      </c>
      <c r="E83" s="3">
        <v>0</v>
      </c>
      <c r="F83" s="3">
        <v>269016812</v>
      </c>
      <c r="G83" s="3">
        <v>269016812</v>
      </c>
      <c r="H83" s="3">
        <v>0</v>
      </c>
      <c r="I83" s="3">
        <v>294324445</v>
      </c>
      <c r="J83" s="3">
        <v>316783298</v>
      </c>
      <c r="K83" s="3">
        <v>353609060</v>
      </c>
    </row>
    <row r="84" spans="1:11" ht="12.75" hidden="1">
      <c r="A84" s="1" t="s">
        <v>72</v>
      </c>
      <c r="B84" s="3">
        <v>27587236</v>
      </c>
      <c r="C84" s="3">
        <v>669163097</v>
      </c>
      <c r="D84" s="3">
        <v>745618753</v>
      </c>
      <c r="E84" s="3">
        <v>107663015</v>
      </c>
      <c r="F84" s="3">
        <v>-91590359</v>
      </c>
      <c r="G84" s="3">
        <v>-91590359</v>
      </c>
      <c r="H84" s="3">
        <v>89047518</v>
      </c>
      <c r="I84" s="3">
        <v>18781569</v>
      </c>
      <c r="J84" s="3">
        <v>18781569</v>
      </c>
      <c r="K84" s="3">
        <v>18781569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186066668</v>
      </c>
      <c r="C5" s="6">
        <v>168137458</v>
      </c>
      <c r="D5" s="23">
        <v>208368185</v>
      </c>
      <c r="E5" s="24">
        <v>203303292</v>
      </c>
      <c r="F5" s="6">
        <v>208336291</v>
      </c>
      <c r="G5" s="25">
        <v>208336291</v>
      </c>
      <c r="H5" s="26">
        <v>209273441</v>
      </c>
      <c r="I5" s="24">
        <v>223067592</v>
      </c>
      <c r="J5" s="6">
        <v>232436446</v>
      </c>
      <c r="K5" s="25">
        <v>242663642</v>
      </c>
    </row>
    <row r="6" spans="1:11" ht="13.5">
      <c r="A6" s="22" t="s">
        <v>18</v>
      </c>
      <c r="B6" s="6">
        <v>332945578</v>
      </c>
      <c r="C6" s="6">
        <v>365214658</v>
      </c>
      <c r="D6" s="23">
        <v>383618988</v>
      </c>
      <c r="E6" s="24">
        <v>430646153</v>
      </c>
      <c r="F6" s="6">
        <v>412177795</v>
      </c>
      <c r="G6" s="25">
        <v>412177795</v>
      </c>
      <c r="H6" s="26">
        <v>405449401</v>
      </c>
      <c r="I6" s="24">
        <v>480341888</v>
      </c>
      <c r="J6" s="6">
        <v>500516227</v>
      </c>
      <c r="K6" s="25">
        <v>522538932</v>
      </c>
    </row>
    <row r="7" spans="1:11" ht="13.5">
      <c r="A7" s="22" t="s">
        <v>19</v>
      </c>
      <c r="B7" s="6">
        <v>15236453</v>
      </c>
      <c r="C7" s="6">
        <v>14788169</v>
      </c>
      <c r="D7" s="23">
        <v>18440394</v>
      </c>
      <c r="E7" s="24">
        <v>15009408</v>
      </c>
      <c r="F7" s="6">
        <v>12245605</v>
      </c>
      <c r="G7" s="25">
        <v>12245605</v>
      </c>
      <c r="H7" s="26">
        <v>12859146</v>
      </c>
      <c r="I7" s="24">
        <v>13747680</v>
      </c>
      <c r="J7" s="6">
        <v>14325077</v>
      </c>
      <c r="K7" s="25">
        <v>14955372</v>
      </c>
    </row>
    <row r="8" spans="1:11" ht="13.5">
      <c r="A8" s="22" t="s">
        <v>20</v>
      </c>
      <c r="B8" s="6">
        <v>216862528</v>
      </c>
      <c r="C8" s="6">
        <v>230526684</v>
      </c>
      <c r="D8" s="23">
        <v>252093066</v>
      </c>
      <c r="E8" s="24">
        <v>268563000</v>
      </c>
      <c r="F8" s="6">
        <v>319619755</v>
      </c>
      <c r="G8" s="25">
        <v>319619755</v>
      </c>
      <c r="H8" s="26">
        <v>316933305</v>
      </c>
      <c r="I8" s="24">
        <v>276035004</v>
      </c>
      <c r="J8" s="6">
        <v>290566006</v>
      </c>
      <c r="K8" s="25">
        <v>284738508</v>
      </c>
    </row>
    <row r="9" spans="1:11" ht="13.5">
      <c r="A9" s="22" t="s">
        <v>21</v>
      </c>
      <c r="B9" s="6">
        <v>136871952</v>
      </c>
      <c r="C9" s="6">
        <v>58968979</v>
      </c>
      <c r="D9" s="23">
        <v>94844613</v>
      </c>
      <c r="E9" s="24">
        <v>58681428</v>
      </c>
      <c r="F9" s="6">
        <v>63805242</v>
      </c>
      <c r="G9" s="25">
        <v>63805242</v>
      </c>
      <c r="H9" s="26">
        <v>34397715</v>
      </c>
      <c r="I9" s="24">
        <v>64078320</v>
      </c>
      <c r="J9" s="6">
        <v>66769543</v>
      </c>
      <c r="K9" s="25">
        <v>69707388</v>
      </c>
    </row>
    <row r="10" spans="1:11" ht="25.5">
      <c r="A10" s="27" t="s">
        <v>128</v>
      </c>
      <c r="B10" s="28">
        <f>SUM(B5:B9)</f>
        <v>887983179</v>
      </c>
      <c r="C10" s="29">
        <f aca="true" t="shared" si="0" ref="C10:K10">SUM(C5:C9)</f>
        <v>837635948</v>
      </c>
      <c r="D10" s="30">
        <f t="shared" si="0"/>
        <v>957365246</v>
      </c>
      <c r="E10" s="28">
        <f t="shared" si="0"/>
        <v>976203281</v>
      </c>
      <c r="F10" s="29">
        <f t="shared" si="0"/>
        <v>1016184688</v>
      </c>
      <c r="G10" s="31">
        <f t="shared" si="0"/>
        <v>1016184688</v>
      </c>
      <c r="H10" s="32">
        <f t="shared" si="0"/>
        <v>978913008</v>
      </c>
      <c r="I10" s="28">
        <f t="shared" si="0"/>
        <v>1057270484</v>
      </c>
      <c r="J10" s="29">
        <f t="shared" si="0"/>
        <v>1104613299</v>
      </c>
      <c r="K10" s="31">
        <f t="shared" si="0"/>
        <v>1134603842</v>
      </c>
    </row>
    <row r="11" spans="1:11" ht="13.5">
      <c r="A11" s="22" t="s">
        <v>22</v>
      </c>
      <c r="B11" s="6">
        <v>261595837</v>
      </c>
      <c r="C11" s="6">
        <v>316971654</v>
      </c>
      <c r="D11" s="23">
        <v>335667411</v>
      </c>
      <c r="E11" s="24">
        <v>361383540</v>
      </c>
      <c r="F11" s="6">
        <v>360105176</v>
      </c>
      <c r="G11" s="25">
        <v>360105176</v>
      </c>
      <c r="H11" s="26">
        <v>327512350</v>
      </c>
      <c r="I11" s="24">
        <v>358827308</v>
      </c>
      <c r="J11" s="6">
        <v>381253900</v>
      </c>
      <c r="K11" s="25">
        <v>405082400</v>
      </c>
    </row>
    <row r="12" spans="1:11" ht="13.5">
      <c r="A12" s="22" t="s">
        <v>23</v>
      </c>
      <c r="B12" s="6">
        <v>24350929</v>
      </c>
      <c r="C12" s="6">
        <v>25362872</v>
      </c>
      <c r="D12" s="23">
        <v>26424600</v>
      </c>
      <c r="E12" s="24">
        <v>30447888</v>
      </c>
      <c r="F12" s="6">
        <v>29318969</v>
      </c>
      <c r="G12" s="25">
        <v>29318969</v>
      </c>
      <c r="H12" s="26">
        <v>26382591</v>
      </c>
      <c r="I12" s="24">
        <v>29734908</v>
      </c>
      <c r="J12" s="6">
        <v>31593336</v>
      </c>
      <c r="K12" s="25">
        <v>33567900</v>
      </c>
    </row>
    <row r="13" spans="1:11" ht="13.5">
      <c r="A13" s="22" t="s">
        <v>129</v>
      </c>
      <c r="B13" s="6">
        <v>170882427</v>
      </c>
      <c r="C13" s="6">
        <v>120908154</v>
      </c>
      <c r="D13" s="23">
        <v>132251989</v>
      </c>
      <c r="E13" s="24">
        <v>164101308</v>
      </c>
      <c r="F13" s="6">
        <v>143088280</v>
      </c>
      <c r="G13" s="25">
        <v>143088280</v>
      </c>
      <c r="H13" s="26">
        <v>0</v>
      </c>
      <c r="I13" s="24">
        <v>157397124</v>
      </c>
      <c r="J13" s="6">
        <v>164007792</v>
      </c>
      <c r="K13" s="25">
        <v>171224112</v>
      </c>
    </row>
    <row r="14" spans="1:11" ht="13.5">
      <c r="A14" s="22" t="s">
        <v>24</v>
      </c>
      <c r="B14" s="6">
        <v>617392</v>
      </c>
      <c r="C14" s="6">
        <v>478543</v>
      </c>
      <c r="D14" s="23">
        <v>428256</v>
      </c>
      <c r="E14" s="24">
        <v>569340</v>
      </c>
      <c r="F14" s="6">
        <v>467036</v>
      </c>
      <c r="G14" s="25">
        <v>467036</v>
      </c>
      <c r="H14" s="26">
        <v>376633</v>
      </c>
      <c r="I14" s="24">
        <v>449616</v>
      </c>
      <c r="J14" s="6">
        <v>468492</v>
      </c>
      <c r="K14" s="25">
        <v>489108</v>
      </c>
    </row>
    <row r="15" spans="1:11" ht="13.5">
      <c r="A15" s="22" t="s">
        <v>130</v>
      </c>
      <c r="B15" s="6">
        <v>228604080</v>
      </c>
      <c r="C15" s="6">
        <v>255008938</v>
      </c>
      <c r="D15" s="23">
        <v>265307536</v>
      </c>
      <c r="E15" s="24">
        <v>313282764</v>
      </c>
      <c r="F15" s="6">
        <v>304073029</v>
      </c>
      <c r="G15" s="25">
        <v>304073029</v>
      </c>
      <c r="H15" s="26">
        <v>252212801</v>
      </c>
      <c r="I15" s="24">
        <v>358701876</v>
      </c>
      <c r="J15" s="6">
        <v>389534904</v>
      </c>
      <c r="K15" s="25">
        <v>423114588</v>
      </c>
    </row>
    <row r="16" spans="1:11" ht="13.5">
      <c r="A16" s="22" t="s">
        <v>20</v>
      </c>
      <c r="B16" s="6">
        <v>9121990</v>
      </c>
      <c r="C16" s="6">
        <v>8221787</v>
      </c>
      <c r="D16" s="23">
        <v>9461441</v>
      </c>
      <c r="E16" s="24">
        <v>10028436</v>
      </c>
      <c r="F16" s="6">
        <v>10028436</v>
      </c>
      <c r="G16" s="25">
        <v>10028436</v>
      </c>
      <c r="H16" s="26">
        <v>9508786</v>
      </c>
      <c r="I16" s="24">
        <v>10439604</v>
      </c>
      <c r="J16" s="6">
        <v>10878060</v>
      </c>
      <c r="K16" s="25">
        <v>11356704</v>
      </c>
    </row>
    <row r="17" spans="1:11" ht="13.5">
      <c r="A17" s="22" t="s">
        <v>25</v>
      </c>
      <c r="B17" s="6">
        <v>192736550</v>
      </c>
      <c r="C17" s="6">
        <v>219943879</v>
      </c>
      <c r="D17" s="23">
        <v>246664657</v>
      </c>
      <c r="E17" s="24">
        <v>224180400</v>
      </c>
      <c r="F17" s="6">
        <v>266868271</v>
      </c>
      <c r="G17" s="25">
        <v>266868271</v>
      </c>
      <c r="H17" s="26">
        <v>120968656</v>
      </c>
      <c r="I17" s="24">
        <v>253833216</v>
      </c>
      <c r="J17" s="6">
        <v>264494184</v>
      </c>
      <c r="K17" s="25">
        <v>276131884</v>
      </c>
    </row>
    <row r="18" spans="1:11" ht="13.5">
      <c r="A18" s="33" t="s">
        <v>26</v>
      </c>
      <c r="B18" s="34">
        <f>SUM(B11:B17)</f>
        <v>887909205</v>
      </c>
      <c r="C18" s="35">
        <f aca="true" t="shared" si="1" ref="C18:K18">SUM(C11:C17)</f>
        <v>946895827</v>
      </c>
      <c r="D18" s="36">
        <f t="shared" si="1"/>
        <v>1016205890</v>
      </c>
      <c r="E18" s="34">
        <f t="shared" si="1"/>
        <v>1103993676</v>
      </c>
      <c r="F18" s="35">
        <f t="shared" si="1"/>
        <v>1113949197</v>
      </c>
      <c r="G18" s="37">
        <f t="shared" si="1"/>
        <v>1113949197</v>
      </c>
      <c r="H18" s="38">
        <f t="shared" si="1"/>
        <v>736961817</v>
      </c>
      <c r="I18" s="34">
        <f t="shared" si="1"/>
        <v>1169383652</v>
      </c>
      <c r="J18" s="35">
        <f t="shared" si="1"/>
        <v>1242230668</v>
      </c>
      <c r="K18" s="37">
        <f t="shared" si="1"/>
        <v>1320966696</v>
      </c>
    </row>
    <row r="19" spans="1:11" ht="13.5">
      <c r="A19" s="33" t="s">
        <v>27</v>
      </c>
      <c r="B19" s="39">
        <f>+B10-B18</f>
        <v>73974</v>
      </c>
      <c r="C19" s="40">
        <f aca="true" t="shared" si="2" ref="C19:K19">+C10-C18</f>
        <v>-109259879</v>
      </c>
      <c r="D19" s="41">
        <f t="shared" si="2"/>
        <v>-58840644</v>
      </c>
      <c r="E19" s="39">
        <f t="shared" si="2"/>
        <v>-127790395</v>
      </c>
      <c r="F19" s="40">
        <f t="shared" si="2"/>
        <v>-97764509</v>
      </c>
      <c r="G19" s="42">
        <f t="shared" si="2"/>
        <v>-97764509</v>
      </c>
      <c r="H19" s="43">
        <f t="shared" si="2"/>
        <v>241951191</v>
      </c>
      <c r="I19" s="39">
        <f t="shared" si="2"/>
        <v>-112113168</v>
      </c>
      <c r="J19" s="40">
        <f t="shared" si="2"/>
        <v>-137617369</v>
      </c>
      <c r="K19" s="42">
        <f t="shared" si="2"/>
        <v>-186362854</v>
      </c>
    </row>
    <row r="20" spans="1:11" ht="25.5">
      <c r="A20" s="44" t="s">
        <v>28</v>
      </c>
      <c r="B20" s="45">
        <v>65958725</v>
      </c>
      <c r="C20" s="46">
        <v>67812383</v>
      </c>
      <c r="D20" s="47">
        <v>79393183</v>
      </c>
      <c r="E20" s="45">
        <v>62214012</v>
      </c>
      <c r="F20" s="46">
        <v>77156385</v>
      </c>
      <c r="G20" s="48">
        <v>77156385</v>
      </c>
      <c r="H20" s="49">
        <v>66218480</v>
      </c>
      <c r="I20" s="45">
        <v>86210988</v>
      </c>
      <c r="J20" s="46">
        <v>82429000</v>
      </c>
      <c r="K20" s="48">
        <v>84708000</v>
      </c>
    </row>
    <row r="21" spans="1:11" ht="63.75">
      <c r="A21" s="50" t="s">
        <v>131</v>
      </c>
      <c r="B21" s="51">
        <v>0</v>
      </c>
      <c r="C21" s="52">
        <v>656048</v>
      </c>
      <c r="D21" s="53">
        <v>146258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66032699</v>
      </c>
      <c r="C22" s="58">
        <f aca="true" t="shared" si="3" ref="C22:K22">SUM(C19:C21)</f>
        <v>-40791448</v>
      </c>
      <c r="D22" s="59">
        <f t="shared" si="3"/>
        <v>20698797</v>
      </c>
      <c r="E22" s="57">
        <f t="shared" si="3"/>
        <v>-65576383</v>
      </c>
      <c r="F22" s="58">
        <f t="shared" si="3"/>
        <v>-20608124</v>
      </c>
      <c r="G22" s="60">
        <f t="shared" si="3"/>
        <v>-20608124</v>
      </c>
      <c r="H22" s="61">
        <f t="shared" si="3"/>
        <v>308169671</v>
      </c>
      <c r="I22" s="57">
        <f t="shared" si="3"/>
        <v>-25902180</v>
      </c>
      <c r="J22" s="58">
        <f t="shared" si="3"/>
        <v>-55188369</v>
      </c>
      <c r="K22" s="60">
        <f t="shared" si="3"/>
        <v>-101654854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66032699</v>
      </c>
      <c r="C24" s="40">
        <f aca="true" t="shared" si="4" ref="C24:K24">SUM(C22:C23)</f>
        <v>-40791448</v>
      </c>
      <c r="D24" s="41">
        <f t="shared" si="4"/>
        <v>20698797</v>
      </c>
      <c r="E24" s="39">
        <f t="shared" si="4"/>
        <v>-65576383</v>
      </c>
      <c r="F24" s="40">
        <f t="shared" si="4"/>
        <v>-20608124</v>
      </c>
      <c r="G24" s="42">
        <f t="shared" si="4"/>
        <v>-20608124</v>
      </c>
      <c r="H24" s="43">
        <f t="shared" si="4"/>
        <v>308169671</v>
      </c>
      <c r="I24" s="39">
        <f t="shared" si="4"/>
        <v>-25902180</v>
      </c>
      <c r="J24" s="40">
        <f t="shared" si="4"/>
        <v>-55188369</v>
      </c>
      <c r="K24" s="42">
        <f t="shared" si="4"/>
        <v>-101654854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25605704</v>
      </c>
      <c r="C27" s="7">
        <v>114401913</v>
      </c>
      <c r="D27" s="69">
        <v>28619476</v>
      </c>
      <c r="E27" s="70">
        <v>76301520</v>
      </c>
      <c r="F27" s="7">
        <v>100316830</v>
      </c>
      <c r="G27" s="71">
        <v>100316830</v>
      </c>
      <c r="H27" s="72">
        <v>65919900</v>
      </c>
      <c r="I27" s="70">
        <v>122911000</v>
      </c>
      <c r="J27" s="7">
        <v>85428972</v>
      </c>
      <c r="K27" s="71">
        <v>87737220</v>
      </c>
    </row>
    <row r="28" spans="1:11" ht="13.5">
      <c r="A28" s="73" t="s">
        <v>33</v>
      </c>
      <c r="B28" s="6">
        <v>0</v>
      </c>
      <c r="C28" s="6">
        <v>439285</v>
      </c>
      <c r="D28" s="23">
        <v>0</v>
      </c>
      <c r="E28" s="24">
        <v>62214012</v>
      </c>
      <c r="F28" s="6">
        <v>77156372</v>
      </c>
      <c r="G28" s="25">
        <v>77156372</v>
      </c>
      <c r="H28" s="26">
        <v>0</v>
      </c>
      <c r="I28" s="24">
        <v>86211000</v>
      </c>
      <c r="J28" s="6">
        <v>82429008</v>
      </c>
      <c r="K28" s="25">
        <v>84737256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1259219</v>
      </c>
      <c r="D31" s="23">
        <v>0</v>
      </c>
      <c r="E31" s="24">
        <v>14087508</v>
      </c>
      <c r="F31" s="6">
        <v>23160458</v>
      </c>
      <c r="G31" s="25">
        <v>23160458</v>
      </c>
      <c r="H31" s="26">
        <v>0</v>
      </c>
      <c r="I31" s="24">
        <v>36700000</v>
      </c>
      <c r="J31" s="6">
        <v>2999964</v>
      </c>
      <c r="K31" s="25">
        <v>2999964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1698504</v>
      </c>
      <c r="D32" s="69">
        <f t="shared" si="5"/>
        <v>0</v>
      </c>
      <c r="E32" s="70">
        <f t="shared" si="5"/>
        <v>76301520</v>
      </c>
      <c r="F32" s="7">
        <f t="shared" si="5"/>
        <v>100316830</v>
      </c>
      <c r="G32" s="71">
        <f t="shared" si="5"/>
        <v>100316830</v>
      </c>
      <c r="H32" s="72">
        <f t="shared" si="5"/>
        <v>0</v>
      </c>
      <c r="I32" s="70">
        <f t="shared" si="5"/>
        <v>122911000</v>
      </c>
      <c r="J32" s="7">
        <f t="shared" si="5"/>
        <v>85428972</v>
      </c>
      <c r="K32" s="71">
        <f t="shared" si="5"/>
        <v>87737220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573685973</v>
      </c>
      <c r="C35" s="6">
        <v>755779822</v>
      </c>
      <c r="D35" s="23">
        <v>962582349</v>
      </c>
      <c r="E35" s="24">
        <v>771837167</v>
      </c>
      <c r="F35" s="6">
        <v>828132902</v>
      </c>
      <c r="G35" s="25">
        <v>828132902</v>
      </c>
      <c r="H35" s="26">
        <v>1282782598</v>
      </c>
      <c r="I35" s="24">
        <v>1866341067</v>
      </c>
      <c r="J35" s="6">
        <v>942522409</v>
      </c>
      <c r="K35" s="25">
        <v>965458694</v>
      </c>
    </row>
    <row r="36" spans="1:11" ht="13.5">
      <c r="A36" s="22" t="s">
        <v>39</v>
      </c>
      <c r="B36" s="6">
        <v>2165512759</v>
      </c>
      <c r="C36" s="6">
        <v>2098745383</v>
      </c>
      <c r="D36" s="23">
        <v>2056389944</v>
      </c>
      <c r="E36" s="24">
        <v>1842364812</v>
      </c>
      <c r="F36" s="6">
        <v>1881336274</v>
      </c>
      <c r="G36" s="25">
        <v>1881336274</v>
      </c>
      <c r="H36" s="26">
        <v>2241972547</v>
      </c>
      <c r="I36" s="24">
        <v>1920533586</v>
      </c>
      <c r="J36" s="6">
        <v>-85629516</v>
      </c>
      <c r="K36" s="25">
        <v>-90847812</v>
      </c>
    </row>
    <row r="37" spans="1:11" ht="13.5">
      <c r="A37" s="22" t="s">
        <v>40</v>
      </c>
      <c r="B37" s="6">
        <v>249861199</v>
      </c>
      <c r="C37" s="6">
        <v>348211640</v>
      </c>
      <c r="D37" s="23">
        <v>469940361</v>
      </c>
      <c r="E37" s="24">
        <v>340338068</v>
      </c>
      <c r="F37" s="6">
        <v>394090234</v>
      </c>
      <c r="G37" s="25">
        <v>394090234</v>
      </c>
      <c r="H37" s="26">
        <v>463486421</v>
      </c>
      <c r="I37" s="24">
        <v>1300383090</v>
      </c>
      <c r="J37" s="6">
        <v>912081262</v>
      </c>
      <c r="K37" s="25">
        <v>976265736</v>
      </c>
    </row>
    <row r="38" spans="1:11" ht="13.5">
      <c r="A38" s="22" t="s">
        <v>41</v>
      </c>
      <c r="B38" s="6">
        <v>95859103</v>
      </c>
      <c r="C38" s="6">
        <v>134471349</v>
      </c>
      <c r="D38" s="23">
        <v>137889762</v>
      </c>
      <c r="E38" s="24">
        <v>141760437</v>
      </c>
      <c r="F38" s="6">
        <v>138307209</v>
      </c>
      <c r="G38" s="25">
        <v>138307209</v>
      </c>
      <c r="H38" s="26">
        <v>133180802</v>
      </c>
      <c r="I38" s="24">
        <v>144962036</v>
      </c>
      <c r="J38" s="6">
        <v>0</v>
      </c>
      <c r="K38" s="25">
        <v>0</v>
      </c>
    </row>
    <row r="39" spans="1:11" ht="13.5">
      <c r="A39" s="22" t="s">
        <v>42</v>
      </c>
      <c r="B39" s="6">
        <v>2327445740</v>
      </c>
      <c r="C39" s="6">
        <v>2412633658</v>
      </c>
      <c r="D39" s="23">
        <v>2390443381</v>
      </c>
      <c r="E39" s="24">
        <v>2132103474</v>
      </c>
      <c r="F39" s="6">
        <v>2177071733</v>
      </c>
      <c r="G39" s="25">
        <v>2177071733</v>
      </c>
      <c r="H39" s="26">
        <v>2928087926</v>
      </c>
      <c r="I39" s="24">
        <v>2341529527</v>
      </c>
      <c r="J39" s="6">
        <v>-55188370</v>
      </c>
      <c r="K39" s="25">
        <v>-101654854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729557990</v>
      </c>
      <c r="C42" s="6">
        <v>1551420903</v>
      </c>
      <c r="D42" s="23">
        <v>1501753128</v>
      </c>
      <c r="E42" s="24">
        <v>191730028</v>
      </c>
      <c r="F42" s="6">
        <v>166490595</v>
      </c>
      <c r="G42" s="25">
        <v>166490595</v>
      </c>
      <c r="H42" s="26">
        <v>1154916452</v>
      </c>
      <c r="I42" s="24">
        <v>420366240</v>
      </c>
      <c r="J42" s="6">
        <v>440031734</v>
      </c>
      <c r="K42" s="25">
        <v>440858424</v>
      </c>
    </row>
    <row r="43" spans="1:11" ht="13.5">
      <c r="A43" s="22" t="s">
        <v>45</v>
      </c>
      <c r="B43" s="6">
        <v>-12671073</v>
      </c>
      <c r="C43" s="6">
        <v>-42530904</v>
      </c>
      <c r="D43" s="23">
        <v>-63256050</v>
      </c>
      <c r="E43" s="24">
        <v>-72901516</v>
      </c>
      <c r="F43" s="6">
        <v>-72901516</v>
      </c>
      <c r="G43" s="25">
        <v>-72901516</v>
      </c>
      <c r="H43" s="26">
        <v>-68244332</v>
      </c>
      <c r="I43" s="24">
        <v>-250000</v>
      </c>
      <c r="J43" s="6">
        <v>0</v>
      </c>
      <c r="K43" s="25">
        <v>0</v>
      </c>
    </row>
    <row r="44" spans="1:11" ht="13.5">
      <c r="A44" s="22" t="s">
        <v>46</v>
      </c>
      <c r="B44" s="6">
        <v>17911406</v>
      </c>
      <c r="C44" s="6">
        <v>4368686</v>
      </c>
      <c r="D44" s="23">
        <v>167183</v>
      </c>
      <c r="E44" s="24">
        <v>-3853309</v>
      </c>
      <c r="F44" s="6">
        <v>-809127</v>
      </c>
      <c r="G44" s="25">
        <v>-809127</v>
      </c>
      <c r="H44" s="26">
        <v>-22152463</v>
      </c>
      <c r="I44" s="24">
        <v>-3402009</v>
      </c>
      <c r="J44" s="6">
        <v>-16001084</v>
      </c>
      <c r="K44" s="25">
        <v>0</v>
      </c>
    </row>
    <row r="45" spans="1:11" ht="13.5">
      <c r="A45" s="33" t="s">
        <v>47</v>
      </c>
      <c r="B45" s="7">
        <v>997004182</v>
      </c>
      <c r="C45" s="7">
        <v>1426751180</v>
      </c>
      <c r="D45" s="69">
        <v>911801978</v>
      </c>
      <c r="E45" s="70">
        <v>386065263</v>
      </c>
      <c r="F45" s="7">
        <v>363870012</v>
      </c>
      <c r="G45" s="71">
        <v>363870012</v>
      </c>
      <c r="H45" s="72">
        <v>-778586914</v>
      </c>
      <c r="I45" s="70">
        <v>550124756</v>
      </c>
      <c r="J45" s="7">
        <v>424030650</v>
      </c>
      <c r="K45" s="71">
        <v>440858424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274265924</v>
      </c>
      <c r="C48" s="6">
        <v>301121109</v>
      </c>
      <c r="D48" s="23">
        <v>372446702</v>
      </c>
      <c r="E48" s="24">
        <v>310423385</v>
      </c>
      <c r="F48" s="6">
        <v>298617064</v>
      </c>
      <c r="G48" s="25">
        <v>298617064</v>
      </c>
      <c r="H48" s="26">
        <v>454715940</v>
      </c>
      <c r="I48" s="24">
        <v>816464841</v>
      </c>
      <c r="J48" s="6">
        <v>402568550</v>
      </c>
      <c r="K48" s="25">
        <v>401746896</v>
      </c>
    </row>
    <row r="49" spans="1:11" ht="13.5">
      <c r="A49" s="22" t="s">
        <v>50</v>
      </c>
      <c r="B49" s="6">
        <f>+B75</f>
        <v>65009663.09360629</v>
      </c>
      <c r="C49" s="6">
        <f aca="true" t="shared" si="6" ref="C49:K49">+C75</f>
        <v>213901110.54530287</v>
      </c>
      <c r="D49" s="23">
        <f t="shared" si="6"/>
        <v>348934617.3955521</v>
      </c>
      <c r="E49" s="24">
        <f t="shared" si="6"/>
        <v>113333066.12615305</v>
      </c>
      <c r="F49" s="6">
        <f t="shared" si="6"/>
        <v>128194899.98162824</v>
      </c>
      <c r="G49" s="25">
        <f t="shared" si="6"/>
        <v>128194899.98162824</v>
      </c>
      <c r="H49" s="26">
        <f t="shared" si="6"/>
        <v>283137723.4302803</v>
      </c>
      <c r="I49" s="24">
        <f t="shared" si="6"/>
        <v>1124883810.1966033</v>
      </c>
      <c r="J49" s="6">
        <f t="shared" si="6"/>
        <v>710577661.5143455</v>
      </c>
      <c r="K49" s="25">
        <f t="shared" si="6"/>
        <v>767321548.2396698</v>
      </c>
    </row>
    <row r="50" spans="1:11" ht="13.5">
      <c r="A50" s="33" t="s">
        <v>51</v>
      </c>
      <c r="B50" s="7">
        <f>+B48-B49</f>
        <v>209256260.9063937</v>
      </c>
      <c r="C50" s="7">
        <f aca="true" t="shared" si="7" ref="C50:K50">+C48-C49</f>
        <v>87219998.45469713</v>
      </c>
      <c r="D50" s="69">
        <f t="shared" si="7"/>
        <v>23512084.6044479</v>
      </c>
      <c r="E50" s="70">
        <f t="shared" si="7"/>
        <v>197090318.87384695</v>
      </c>
      <c r="F50" s="7">
        <f t="shared" si="7"/>
        <v>170422164.01837176</v>
      </c>
      <c r="G50" s="71">
        <f t="shared" si="7"/>
        <v>170422164.01837176</v>
      </c>
      <c r="H50" s="72">
        <f t="shared" si="7"/>
        <v>171578216.56971967</v>
      </c>
      <c r="I50" s="70">
        <f t="shared" si="7"/>
        <v>-308418969.1966033</v>
      </c>
      <c r="J50" s="7">
        <f t="shared" si="7"/>
        <v>-308009111.5143455</v>
      </c>
      <c r="K50" s="71">
        <f t="shared" si="7"/>
        <v>-365574652.2396698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2102134357</v>
      </c>
      <c r="C53" s="6">
        <v>2015990476</v>
      </c>
      <c r="D53" s="23">
        <v>1959699547</v>
      </c>
      <c r="E53" s="24">
        <v>1759609904</v>
      </c>
      <c r="F53" s="6">
        <v>1798581366</v>
      </c>
      <c r="G53" s="25">
        <v>1798581366</v>
      </c>
      <c r="H53" s="26">
        <v>2159158940</v>
      </c>
      <c r="I53" s="24">
        <v>1721676604</v>
      </c>
      <c r="J53" s="6">
        <v>-85629516</v>
      </c>
      <c r="K53" s="25">
        <v>-90847812</v>
      </c>
    </row>
    <row r="54" spans="1:11" ht="13.5">
      <c r="A54" s="22" t="s">
        <v>54</v>
      </c>
      <c r="B54" s="6">
        <v>0</v>
      </c>
      <c r="C54" s="6">
        <v>118236988</v>
      </c>
      <c r="D54" s="23">
        <v>115261899</v>
      </c>
      <c r="E54" s="24">
        <v>162009732</v>
      </c>
      <c r="F54" s="6">
        <v>133256878</v>
      </c>
      <c r="G54" s="25">
        <v>133256878</v>
      </c>
      <c r="H54" s="26">
        <v>0</v>
      </c>
      <c r="I54" s="24">
        <v>146582580</v>
      </c>
      <c r="J54" s="6">
        <v>152739036</v>
      </c>
      <c r="K54" s="25">
        <v>159459540</v>
      </c>
    </row>
    <row r="55" spans="1:11" ht="13.5">
      <c r="A55" s="22" t="s">
        <v>55</v>
      </c>
      <c r="B55" s="6">
        <v>36974201</v>
      </c>
      <c r="C55" s="6">
        <v>48324186</v>
      </c>
      <c r="D55" s="23">
        <v>64527991</v>
      </c>
      <c r="E55" s="24">
        <v>1369956</v>
      </c>
      <c r="F55" s="6">
        <v>3411000</v>
      </c>
      <c r="G55" s="25">
        <v>3411000</v>
      </c>
      <c r="H55" s="26">
        <v>2398540</v>
      </c>
      <c r="I55" s="24">
        <v>1400000</v>
      </c>
      <c r="J55" s="6">
        <v>15049956</v>
      </c>
      <c r="K55" s="25">
        <v>1574712</v>
      </c>
    </row>
    <row r="56" spans="1:11" ht="13.5">
      <c r="A56" s="22" t="s">
        <v>56</v>
      </c>
      <c r="B56" s="6">
        <v>68380523</v>
      </c>
      <c r="C56" s="6">
        <v>79492632</v>
      </c>
      <c r="D56" s="23">
        <v>81933891</v>
      </c>
      <c r="E56" s="24">
        <v>85360716</v>
      </c>
      <c r="F56" s="6">
        <v>85822933</v>
      </c>
      <c r="G56" s="25">
        <v>85822933</v>
      </c>
      <c r="H56" s="26">
        <v>58473399</v>
      </c>
      <c r="I56" s="24">
        <v>81425328</v>
      </c>
      <c r="J56" s="6">
        <v>85650696</v>
      </c>
      <c r="K56" s="25">
        <v>90191724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11078436</v>
      </c>
      <c r="F59" s="6">
        <v>11078436</v>
      </c>
      <c r="G59" s="25">
        <v>11078436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7492592</v>
      </c>
      <c r="C60" s="6">
        <v>2268603</v>
      </c>
      <c r="D60" s="23">
        <v>0</v>
      </c>
      <c r="E60" s="24">
        <v>2100000</v>
      </c>
      <c r="F60" s="6">
        <v>2100000</v>
      </c>
      <c r="G60" s="25">
        <v>2100000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6924</v>
      </c>
      <c r="F62" s="98">
        <v>6924</v>
      </c>
      <c r="G62" s="99">
        <v>6924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4889</v>
      </c>
      <c r="F63" s="98">
        <v>4889</v>
      </c>
      <c r="G63" s="99">
        <v>4889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2023</v>
      </c>
      <c r="F64" s="98">
        <v>2023</v>
      </c>
      <c r="G64" s="99">
        <v>2023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26223</v>
      </c>
      <c r="F65" s="98">
        <v>26223</v>
      </c>
      <c r="G65" s="99">
        <v>26223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0.9107162772636708</v>
      </c>
      <c r="C70" s="5">
        <f aca="true" t="shared" si="8" ref="C70:K70">IF(ISERROR(C71/C72),0,(C71/C72))</f>
        <v>1.1981388004422113</v>
      </c>
      <c r="D70" s="5">
        <f t="shared" si="8"/>
        <v>1.1714627156103465</v>
      </c>
      <c r="E70" s="5">
        <f t="shared" si="8"/>
        <v>1.012164887964041</v>
      </c>
      <c r="F70" s="5">
        <f t="shared" si="8"/>
        <v>0.8818650733961247</v>
      </c>
      <c r="G70" s="5">
        <f t="shared" si="8"/>
        <v>0.8818650733961247</v>
      </c>
      <c r="H70" s="5">
        <f t="shared" si="8"/>
        <v>1.1614516788560956</v>
      </c>
      <c r="I70" s="5">
        <f t="shared" si="8"/>
        <v>0.1833284514054226</v>
      </c>
      <c r="J70" s="5">
        <f t="shared" si="8"/>
        <v>0.1833284222096619</v>
      </c>
      <c r="K70" s="5">
        <f t="shared" si="8"/>
        <v>0.18332842826921017</v>
      </c>
    </row>
    <row r="71" spans="1:11" ht="12.75" hidden="1">
      <c r="A71" s="1" t="s">
        <v>135</v>
      </c>
      <c r="B71" s="2">
        <f>+B83</f>
        <v>512050848</v>
      </c>
      <c r="C71" s="2">
        <f aca="true" t="shared" si="9" ref="C71:K71">+C83</f>
        <v>700846089</v>
      </c>
      <c r="D71" s="2">
        <f t="shared" si="9"/>
        <v>757738367</v>
      </c>
      <c r="E71" s="2">
        <f t="shared" si="9"/>
        <v>693131241</v>
      </c>
      <c r="F71" s="2">
        <f t="shared" si="9"/>
        <v>595329763</v>
      </c>
      <c r="G71" s="2">
        <f t="shared" si="9"/>
        <v>595329763</v>
      </c>
      <c r="H71" s="2">
        <f t="shared" si="9"/>
        <v>743028032</v>
      </c>
      <c r="I71" s="2">
        <f t="shared" si="9"/>
        <v>138939132</v>
      </c>
      <c r="J71" s="2">
        <f t="shared" si="9"/>
        <v>144774541</v>
      </c>
      <c r="K71" s="2">
        <f t="shared" si="9"/>
        <v>151144620</v>
      </c>
    </row>
    <row r="72" spans="1:11" ht="12.75" hidden="1">
      <c r="A72" s="1" t="s">
        <v>136</v>
      </c>
      <c r="B72" s="2">
        <f>+B77</f>
        <v>562250682</v>
      </c>
      <c r="C72" s="2">
        <f aca="true" t="shared" si="10" ref="C72:K72">+C77</f>
        <v>584945658</v>
      </c>
      <c r="D72" s="2">
        <f t="shared" si="10"/>
        <v>646830972</v>
      </c>
      <c r="E72" s="2">
        <f t="shared" si="10"/>
        <v>684800717</v>
      </c>
      <c r="F72" s="2">
        <f t="shared" si="10"/>
        <v>675080328</v>
      </c>
      <c r="G72" s="2">
        <f t="shared" si="10"/>
        <v>675080328</v>
      </c>
      <c r="H72" s="2">
        <f t="shared" si="10"/>
        <v>639740805</v>
      </c>
      <c r="I72" s="2">
        <f t="shared" si="10"/>
        <v>757869992</v>
      </c>
      <c r="J72" s="2">
        <f t="shared" si="10"/>
        <v>789700469</v>
      </c>
      <c r="K72" s="2">
        <f t="shared" si="10"/>
        <v>824447258</v>
      </c>
    </row>
    <row r="73" spans="1:11" ht="12.75" hidden="1">
      <c r="A73" s="1" t="s">
        <v>137</v>
      </c>
      <c r="B73" s="2">
        <f>+B74</f>
        <v>109214398.33333334</v>
      </c>
      <c r="C73" s="2">
        <f aca="true" t="shared" si="11" ref="C73:K73">+(C78+C80+C81+C82)-(B78+B80+B81+B82)</f>
        <v>56904640</v>
      </c>
      <c r="D73" s="2">
        <f t="shared" si="11"/>
        <v>125995342</v>
      </c>
      <c r="E73" s="2">
        <f t="shared" si="11"/>
        <v>-118772506</v>
      </c>
      <c r="F73" s="2">
        <f>+(F78+F80+F81+F82)-(D78+D80+D81+D82)</f>
        <v>-52514531</v>
      </c>
      <c r="G73" s="2">
        <f>+(G78+G80+G81+G82)-(D78+D80+D81+D82)</f>
        <v>-52514531</v>
      </c>
      <c r="H73" s="2">
        <f>+(H78+H80+H81+H82)-(D78+D80+D81+D82)</f>
        <v>247929484</v>
      </c>
      <c r="I73" s="2">
        <f>+(I78+I80+I81+I82)-(E78+E80+E81+E82)</f>
        <v>573538574</v>
      </c>
      <c r="J73" s="2">
        <f t="shared" si="11"/>
        <v>-349991226</v>
      </c>
      <c r="K73" s="2">
        <f t="shared" si="11"/>
        <v>23886519</v>
      </c>
    </row>
    <row r="74" spans="1:11" ht="12.75" hidden="1">
      <c r="A74" s="1" t="s">
        <v>138</v>
      </c>
      <c r="B74" s="2">
        <f>+TREND(C74:E74)</f>
        <v>109214398.33333334</v>
      </c>
      <c r="C74" s="2">
        <f>+C73</f>
        <v>56904640</v>
      </c>
      <c r="D74" s="2">
        <f aca="true" t="shared" si="12" ref="D74:K74">+D73</f>
        <v>125995342</v>
      </c>
      <c r="E74" s="2">
        <f t="shared" si="12"/>
        <v>-118772506</v>
      </c>
      <c r="F74" s="2">
        <f t="shared" si="12"/>
        <v>-52514531</v>
      </c>
      <c r="G74" s="2">
        <f t="shared" si="12"/>
        <v>-52514531</v>
      </c>
      <c r="H74" s="2">
        <f t="shared" si="12"/>
        <v>247929484</v>
      </c>
      <c r="I74" s="2">
        <f t="shared" si="12"/>
        <v>573538574</v>
      </c>
      <c r="J74" s="2">
        <f t="shared" si="12"/>
        <v>-349991226</v>
      </c>
      <c r="K74" s="2">
        <f t="shared" si="12"/>
        <v>23886519</v>
      </c>
    </row>
    <row r="75" spans="1:11" ht="12.75" hidden="1">
      <c r="A75" s="1" t="s">
        <v>139</v>
      </c>
      <c r="B75" s="2">
        <f>+B84-(((B80+B81+B78)*B70)-B79)</f>
        <v>65009663.09360629</v>
      </c>
      <c r="C75" s="2">
        <f aca="true" t="shared" si="13" ref="C75:K75">+C84-(((C80+C81+C78)*C70)-C79)</f>
        <v>213901110.54530287</v>
      </c>
      <c r="D75" s="2">
        <f t="shared" si="13"/>
        <v>348934617.3955521</v>
      </c>
      <c r="E75" s="2">
        <f t="shared" si="13"/>
        <v>113333066.12615305</v>
      </c>
      <c r="F75" s="2">
        <f t="shared" si="13"/>
        <v>128194899.98162824</v>
      </c>
      <c r="G75" s="2">
        <f t="shared" si="13"/>
        <v>128194899.98162824</v>
      </c>
      <c r="H75" s="2">
        <f t="shared" si="13"/>
        <v>283137723.4302803</v>
      </c>
      <c r="I75" s="2">
        <f t="shared" si="13"/>
        <v>1124883810.1966033</v>
      </c>
      <c r="J75" s="2">
        <f t="shared" si="13"/>
        <v>710577661.5143455</v>
      </c>
      <c r="K75" s="2">
        <f t="shared" si="13"/>
        <v>767321548.2396698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562250682</v>
      </c>
      <c r="C77" s="3">
        <v>584945658</v>
      </c>
      <c r="D77" s="3">
        <v>646830972</v>
      </c>
      <c r="E77" s="3">
        <v>684800717</v>
      </c>
      <c r="F77" s="3">
        <v>675080328</v>
      </c>
      <c r="G77" s="3">
        <v>675080328</v>
      </c>
      <c r="H77" s="3">
        <v>639740805</v>
      </c>
      <c r="I77" s="3">
        <v>757869992</v>
      </c>
      <c r="J77" s="3">
        <v>789700469</v>
      </c>
      <c r="K77" s="3">
        <v>824447258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213628420</v>
      </c>
      <c r="C79" s="3">
        <v>306211795</v>
      </c>
      <c r="D79" s="3">
        <v>427478053</v>
      </c>
      <c r="E79" s="3">
        <v>309877252</v>
      </c>
      <c r="F79" s="3">
        <v>363629418</v>
      </c>
      <c r="G79" s="3">
        <v>363629418</v>
      </c>
      <c r="H79" s="3">
        <v>422248594</v>
      </c>
      <c r="I79" s="3">
        <v>1245302569</v>
      </c>
      <c r="J79" s="3">
        <v>901485394</v>
      </c>
      <c r="K79" s="3">
        <v>965007624</v>
      </c>
    </row>
    <row r="80" spans="1:11" ht="12.75" hidden="1">
      <c r="A80" s="1" t="s">
        <v>68</v>
      </c>
      <c r="B80" s="3">
        <v>188040222</v>
      </c>
      <c r="C80" s="3">
        <v>195451425</v>
      </c>
      <c r="D80" s="3">
        <v>250552380</v>
      </c>
      <c r="E80" s="3">
        <v>296796267</v>
      </c>
      <c r="F80" s="3">
        <v>366606823</v>
      </c>
      <c r="G80" s="3">
        <v>366606823</v>
      </c>
      <c r="H80" s="3">
        <v>420792022</v>
      </c>
      <c r="I80" s="3">
        <v>838176222</v>
      </c>
      <c r="J80" s="3">
        <v>531846407</v>
      </c>
      <c r="K80" s="3">
        <v>555247622</v>
      </c>
    </row>
    <row r="81" spans="1:11" ht="12.75" hidden="1">
      <c r="A81" s="1" t="s">
        <v>69</v>
      </c>
      <c r="B81" s="3">
        <v>67160921</v>
      </c>
      <c r="C81" s="3">
        <v>116654358</v>
      </c>
      <c r="D81" s="3">
        <v>187548745</v>
      </c>
      <c r="E81" s="3">
        <v>22532352</v>
      </c>
      <c r="F81" s="3">
        <v>18979771</v>
      </c>
      <c r="G81" s="3">
        <v>18979771</v>
      </c>
      <c r="H81" s="3">
        <v>265238587</v>
      </c>
      <c r="I81" s="3">
        <v>54690971</v>
      </c>
      <c r="J81" s="3">
        <v>11029560</v>
      </c>
      <c r="K81" s="3">
        <v>11514864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512050848</v>
      </c>
      <c r="C83" s="3">
        <v>700846089</v>
      </c>
      <c r="D83" s="3">
        <v>757738367</v>
      </c>
      <c r="E83" s="3">
        <v>693131241</v>
      </c>
      <c r="F83" s="3">
        <v>595329763</v>
      </c>
      <c r="G83" s="3">
        <v>595329763</v>
      </c>
      <c r="H83" s="3">
        <v>743028032</v>
      </c>
      <c r="I83" s="3">
        <v>138939132</v>
      </c>
      <c r="J83" s="3">
        <v>144774541</v>
      </c>
      <c r="K83" s="3">
        <v>151144620</v>
      </c>
    </row>
    <row r="84" spans="1:11" ht="12.75" hidden="1">
      <c r="A84" s="1" t="s">
        <v>72</v>
      </c>
      <c r="B84" s="3">
        <v>83797078</v>
      </c>
      <c r="C84" s="3">
        <v>281635364</v>
      </c>
      <c r="D84" s="3">
        <v>434675698</v>
      </c>
      <c r="E84" s="3">
        <v>126669030</v>
      </c>
      <c r="F84" s="3">
        <v>104600832</v>
      </c>
      <c r="G84" s="3">
        <v>104600832</v>
      </c>
      <c r="H84" s="3">
        <v>657680532</v>
      </c>
      <c r="I84" s="3">
        <v>43269201</v>
      </c>
      <c r="J84" s="3">
        <v>-91383138</v>
      </c>
      <c r="K84" s="3">
        <v>-93782400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172711223</v>
      </c>
      <c r="C6" s="6">
        <v>225968729</v>
      </c>
      <c r="D6" s="23">
        <v>164384674</v>
      </c>
      <c r="E6" s="24">
        <v>283251049</v>
      </c>
      <c r="F6" s="6">
        <v>265228739</v>
      </c>
      <c r="G6" s="25">
        <v>265228739</v>
      </c>
      <c r="H6" s="26">
        <v>252872138</v>
      </c>
      <c r="I6" s="24">
        <v>281498628</v>
      </c>
      <c r="J6" s="6">
        <v>293321568</v>
      </c>
      <c r="K6" s="25">
        <v>306227736</v>
      </c>
    </row>
    <row r="7" spans="1:11" ht="13.5">
      <c r="A7" s="22" t="s">
        <v>19</v>
      </c>
      <c r="B7" s="6">
        <v>3381018</v>
      </c>
      <c r="C7" s="6">
        <v>2825758</v>
      </c>
      <c r="D7" s="23">
        <v>6512027</v>
      </c>
      <c r="E7" s="24">
        <v>6097260</v>
      </c>
      <c r="F7" s="6">
        <v>6097260</v>
      </c>
      <c r="G7" s="25">
        <v>6097260</v>
      </c>
      <c r="H7" s="26">
        <v>5580912</v>
      </c>
      <c r="I7" s="24">
        <v>6463092</v>
      </c>
      <c r="J7" s="6">
        <v>6734544</v>
      </c>
      <c r="K7" s="25">
        <v>7030872</v>
      </c>
    </row>
    <row r="8" spans="1:11" ht="13.5">
      <c r="A8" s="22" t="s">
        <v>20</v>
      </c>
      <c r="B8" s="6">
        <v>376436229</v>
      </c>
      <c r="C8" s="6">
        <v>416109018</v>
      </c>
      <c r="D8" s="23">
        <v>452532169</v>
      </c>
      <c r="E8" s="24">
        <v>499450000</v>
      </c>
      <c r="F8" s="6">
        <v>555586517</v>
      </c>
      <c r="G8" s="25">
        <v>555586517</v>
      </c>
      <c r="H8" s="26">
        <v>521655000</v>
      </c>
      <c r="I8" s="24">
        <v>528165012</v>
      </c>
      <c r="J8" s="6">
        <v>520039008</v>
      </c>
      <c r="K8" s="25">
        <v>525683004</v>
      </c>
    </row>
    <row r="9" spans="1:11" ht="13.5">
      <c r="A9" s="22" t="s">
        <v>21</v>
      </c>
      <c r="B9" s="6">
        <v>47918767</v>
      </c>
      <c r="C9" s="6">
        <v>64428482</v>
      </c>
      <c r="D9" s="23">
        <v>62530793</v>
      </c>
      <c r="E9" s="24">
        <v>95248837</v>
      </c>
      <c r="F9" s="6">
        <v>99552644</v>
      </c>
      <c r="G9" s="25">
        <v>99552644</v>
      </c>
      <c r="H9" s="26">
        <v>73300380</v>
      </c>
      <c r="I9" s="24">
        <v>115584348</v>
      </c>
      <c r="J9" s="6">
        <v>79104096</v>
      </c>
      <c r="K9" s="25">
        <v>82584684</v>
      </c>
    </row>
    <row r="10" spans="1:11" ht="25.5">
      <c r="A10" s="27" t="s">
        <v>128</v>
      </c>
      <c r="B10" s="28">
        <f>SUM(B5:B9)</f>
        <v>600447237</v>
      </c>
      <c r="C10" s="29">
        <f aca="true" t="shared" si="0" ref="C10:K10">SUM(C5:C9)</f>
        <v>709331987</v>
      </c>
      <c r="D10" s="30">
        <f t="shared" si="0"/>
        <v>685959663</v>
      </c>
      <c r="E10" s="28">
        <f t="shared" si="0"/>
        <v>884047146</v>
      </c>
      <c r="F10" s="29">
        <f t="shared" si="0"/>
        <v>926465160</v>
      </c>
      <c r="G10" s="31">
        <f t="shared" si="0"/>
        <v>926465160</v>
      </c>
      <c r="H10" s="32">
        <f t="shared" si="0"/>
        <v>853408430</v>
      </c>
      <c r="I10" s="28">
        <f t="shared" si="0"/>
        <v>931711080</v>
      </c>
      <c r="J10" s="29">
        <f t="shared" si="0"/>
        <v>899199216</v>
      </c>
      <c r="K10" s="31">
        <f t="shared" si="0"/>
        <v>921526296</v>
      </c>
    </row>
    <row r="11" spans="1:11" ht="13.5">
      <c r="A11" s="22" t="s">
        <v>22</v>
      </c>
      <c r="B11" s="6">
        <v>246198728</v>
      </c>
      <c r="C11" s="6">
        <v>281080753</v>
      </c>
      <c r="D11" s="23">
        <v>311512479</v>
      </c>
      <c r="E11" s="24">
        <v>312771416</v>
      </c>
      <c r="F11" s="6">
        <v>329208791</v>
      </c>
      <c r="G11" s="25">
        <v>329208791</v>
      </c>
      <c r="H11" s="26">
        <v>339820973</v>
      </c>
      <c r="I11" s="24">
        <v>369333084</v>
      </c>
      <c r="J11" s="6">
        <v>399557736</v>
      </c>
      <c r="K11" s="25">
        <v>432498384</v>
      </c>
    </row>
    <row r="12" spans="1:11" ht="13.5">
      <c r="A12" s="22" t="s">
        <v>23</v>
      </c>
      <c r="B12" s="6">
        <v>6546749</v>
      </c>
      <c r="C12" s="6">
        <v>6296232</v>
      </c>
      <c r="D12" s="23">
        <v>6365140</v>
      </c>
      <c r="E12" s="24">
        <v>6371543</v>
      </c>
      <c r="F12" s="6">
        <v>6371543</v>
      </c>
      <c r="G12" s="25">
        <v>6371543</v>
      </c>
      <c r="H12" s="26">
        <v>6364283</v>
      </c>
      <c r="I12" s="24">
        <v>6371556</v>
      </c>
      <c r="J12" s="6">
        <v>6639144</v>
      </c>
      <c r="K12" s="25">
        <v>6931308</v>
      </c>
    </row>
    <row r="13" spans="1:11" ht="13.5">
      <c r="A13" s="22" t="s">
        <v>129</v>
      </c>
      <c r="B13" s="6">
        <v>73860849</v>
      </c>
      <c r="C13" s="6">
        <v>73133949</v>
      </c>
      <c r="D13" s="23">
        <v>63168608</v>
      </c>
      <c r="E13" s="24">
        <v>61048441</v>
      </c>
      <c r="F13" s="6">
        <v>61048441</v>
      </c>
      <c r="G13" s="25">
        <v>61048441</v>
      </c>
      <c r="H13" s="26">
        <v>61242590</v>
      </c>
      <c r="I13" s="24">
        <v>67362984</v>
      </c>
      <c r="J13" s="6">
        <v>70192224</v>
      </c>
      <c r="K13" s="25">
        <v>73280664</v>
      </c>
    </row>
    <row r="14" spans="1:11" ht="13.5">
      <c r="A14" s="22" t="s">
        <v>24</v>
      </c>
      <c r="B14" s="6">
        <v>2788880</v>
      </c>
      <c r="C14" s="6">
        <v>4876636</v>
      </c>
      <c r="D14" s="23">
        <v>8727623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130</v>
      </c>
      <c r="B15" s="6">
        <v>9905577</v>
      </c>
      <c r="C15" s="6">
        <v>24605208</v>
      </c>
      <c r="D15" s="23">
        <v>148773103</v>
      </c>
      <c r="E15" s="24">
        <v>152151843</v>
      </c>
      <c r="F15" s="6">
        <v>169138093</v>
      </c>
      <c r="G15" s="25">
        <v>169138093</v>
      </c>
      <c r="H15" s="26">
        <v>58982556</v>
      </c>
      <c r="I15" s="24">
        <v>62799984</v>
      </c>
      <c r="J15" s="6">
        <v>65437584</v>
      </c>
      <c r="K15" s="25">
        <v>68316828</v>
      </c>
    </row>
    <row r="16" spans="1:11" ht="13.5">
      <c r="A16" s="22" t="s">
        <v>20</v>
      </c>
      <c r="B16" s="6">
        <v>999604</v>
      </c>
      <c r="C16" s="6">
        <v>2178407</v>
      </c>
      <c r="D16" s="23">
        <v>1315461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354921022</v>
      </c>
      <c r="C17" s="6">
        <v>372572932</v>
      </c>
      <c r="D17" s="23">
        <v>266078959</v>
      </c>
      <c r="E17" s="24">
        <v>351703895</v>
      </c>
      <c r="F17" s="6">
        <v>403676774</v>
      </c>
      <c r="G17" s="25">
        <v>403676774</v>
      </c>
      <c r="H17" s="26">
        <v>220262643</v>
      </c>
      <c r="I17" s="24">
        <v>415688976</v>
      </c>
      <c r="J17" s="6">
        <v>427937966</v>
      </c>
      <c r="K17" s="25">
        <v>446767208</v>
      </c>
    </row>
    <row r="18" spans="1:11" ht="13.5">
      <c r="A18" s="33" t="s">
        <v>26</v>
      </c>
      <c r="B18" s="34">
        <f>SUM(B11:B17)</f>
        <v>695221409</v>
      </c>
      <c r="C18" s="35">
        <f aca="true" t="shared" si="1" ref="C18:K18">SUM(C11:C17)</f>
        <v>764744117</v>
      </c>
      <c r="D18" s="36">
        <f t="shared" si="1"/>
        <v>805941373</v>
      </c>
      <c r="E18" s="34">
        <f t="shared" si="1"/>
        <v>884047138</v>
      </c>
      <c r="F18" s="35">
        <f t="shared" si="1"/>
        <v>969443642</v>
      </c>
      <c r="G18" s="37">
        <f t="shared" si="1"/>
        <v>969443642</v>
      </c>
      <c r="H18" s="38">
        <f t="shared" si="1"/>
        <v>686673045</v>
      </c>
      <c r="I18" s="34">
        <f t="shared" si="1"/>
        <v>921556584</v>
      </c>
      <c r="J18" s="35">
        <f t="shared" si="1"/>
        <v>969764654</v>
      </c>
      <c r="K18" s="37">
        <f t="shared" si="1"/>
        <v>1027794392</v>
      </c>
    </row>
    <row r="19" spans="1:11" ht="13.5">
      <c r="A19" s="33" t="s">
        <v>27</v>
      </c>
      <c r="B19" s="39">
        <f>+B10-B18</f>
        <v>-94774172</v>
      </c>
      <c r="C19" s="40">
        <f aca="true" t="shared" si="2" ref="C19:K19">+C10-C18</f>
        <v>-55412130</v>
      </c>
      <c r="D19" s="41">
        <f t="shared" si="2"/>
        <v>-119981710</v>
      </c>
      <c r="E19" s="39">
        <f t="shared" si="2"/>
        <v>8</v>
      </c>
      <c r="F19" s="40">
        <f t="shared" si="2"/>
        <v>-42978482</v>
      </c>
      <c r="G19" s="42">
        <f t="shared" si="2"/>
        <v>-42978482</v>
      </c>
      <c r="H19" s="43">
        <f t="shared" si="2"/>
        <v>166735385</v>
      </c>
      <c r="I19" s="39">
        <f t="shared" si="2"/>
        <v>10154496</v>
      </c>
      <c r="J19" s="40">
        <f t="shared" si="2"/>
        <v>-70565438</v>
      </c>
      <c r="K19" s="42">
        <f t="shared" si="2"/>
        <v>-106268096</v>
      </c>
    </row>
    <row r="20" spans="1:11" ht="25.5">
      <c r="A20" s="44" t="s">
        <v>28</v>
      </c>
      <c r="B20" s="45">
        <v>300959202</v>
      </c>
      <c r="C20" s="46">
        <v>332655949</v>
      </c>
      <c r="D20" s="47">
        <v>322673587</v>
      </c>
      <c r="E20" s="45">
        <v>289559000</v>
      </c>
      <c r="F20" s="46">
        <v>274432178</v>
      </c>
      <c r="G20" s="48">
        <v>274432178</v>
      </c>
      <c r="H20" s="49">
        <v>0</v>
      </c>
      <c r="I20" s="45">
        <v>246009000</v>
      </c>
      <c r="J20" s="46">
        <v>292282992</v>
      </c>
      <c r="K20" s="48">
        <v>312171000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10000000</v>
      </c>
      <c r="G21" s="54">
        <v>10000000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206185030</v>
      </c>
      <c r="C22" s="58">
        <f aca="true" t="shared" si="3" ref="C22:K22">SUM(C19:C21)</f>
        <v>277243819</v>
      </c>
      <c r="D22" s="59">
        <f t="shared" si="3"/>
        <v>202691877</v>
      </c>
      <c r="E22" s="57">
        <f t="shared" si="3"/>
        <v>289559008</v>
      </c>
      <c r="F22" s="58">
        <f t="shared" si="3"/>
        <v>241453696</v>
      </c>
      <c r="G22" s="60">
        <f t="shared" si="3"/>
        <v>241453696</v>
      </c>
      <c r="H22" s="61">
        <f t="shared" si="3"/>
        <v>166735385</v>
      </c>
      <c r="I22" s="57">
        <f t="shared" si="3"/>
        <v>256163496</v>
      </c>
      <c r="J22" s="58">
        <f t="shared" si="3"/>
        <v>221717554</v>
      </c>
      <c r="K22" s="60">
        <f t="shared" si="3"/>
        <v>205902904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206185030</v>
      </c>
      <c r="C24" s="40">
        <f aca="true" t="shared" si="4" ref="C24:K24">SUM(C22:C23)</f>
        <v>277243819</v>
      </c>
      <c r="D24" s="41">
        <f t="shared" si="4"/>
        <v>202691877</v>
      </c>
      <c r="E24" s="39">
        <f t="shared" si="4"/>
        <v>289559008</v>
      </c>
      <c r="F24" s="40">
        <f t="shared" si="4"/>
        <v>241453696</v>
      </c>
      <c r="G24" s="42">
        <f t="shared" si="4"/>
        <v>241453696</v>
      </c>
      <c r="H24" s="43">
        <f t="shared" si="4"/>
        <v>166735385</v>
      </c>
      <c r="I24" s="39">
        <f t="shared" si="4"/>
        <v>256163496</v>
      </c>
      <c r="J24" s="40">
        <f t="shared" si="4"/>
        <v>221717554</v>
      </c>
      <c r="K24" s="42">
        <f t="shared" si="4"/>
        <v>205902904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5491382</v>
      </c>
      <c r="C27" s="7">
        <v>0</v>
      </c>
      <c r="D27" s="69">
        <v>2892280</v>
      </c>
      <c r="E27" s="70">
        <v>289559000</v>
      </c>
      <c r="F27" s="7">
        <v>286336886</v>
      </c>
      <c r="G27" s="71">
        <v>286336886</v>
      </c>
      <c r="H27" s="72">
        <v>250303226</v>
      </c>
      <c r="I27" s="70">
        <v>251809032</v>
      </c>
      <c r="J27" s="7">
        <v>298326600</v>
      </c>
      <c r="K27" s="71">
        <v>318480516</v>
      </c>
    </row>
    <row r="28" spans="1:11" ht="13.5">
      <c r="A28" s="73" t="s">
        <v>33</v>
      </c>
      <c r="B28" s="6">
        <v>0</v>
      </c>
      <c r="C28" s="6">
        <v>0</v>
      </c>
      <c r="D28" s="23">
        <v>2892280</v>
      </c>
      <c r="E28" s="24">
        <v>244759000</v>
      </c>
      <c r="F28" s="6">
        <v>283836886</v>
      </c>
      <c r="G28" s="25">
        <v>283836886</v>
      </c>
      <c r="H28" s="26">
        <v>0</v>
      </c>
      <c r="I28" s="24">
        <v>246009024</v>
      </c>
      <c r="J28" s="6">
        <v>292282992</v>
      </c>
      <c r="K28" s="25">
        <v>312171000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2500000</v>
      </c>
      <c r="G31" s="25">
        <v>2500000</v>
      </c>
      <c r="H31" s="26">
        <v>0</v>
      </c>
      <c r="I31" s="24">
        <v>5800008</v>
      </c>
      <c r="J31" s="6">
        <v>6043608</v>
      </c>
      <c r="K31" s="25">
        <v>6309516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0</v>
      </c>
      <c r="D32" s="69">
        <f t="shared" si="5"/>
        <v>2892280</v>
      </c>
      <c r="E32" s="70">
        <f t="shared" si="5"/>
        <v>244759000</v>
      </c>
      <c r="F32" s="7">
        <f t="shared" si="5"/>
        <v>286336886</v>
      </c>
      <c r="G32" s="71">
        <f t="shared" si="5"/>
        <v>286336886</v>
      </c>
      <c r="H32" s="72">
        <f t="shared" si="5"/>
        <v>0</v>
      </c>
      <c r="I32" s="70">
        <f t="shared" si="5"/>
        <v>251809032</v>
      </c>
      <c r="J32" s="7">
        <f t="shared" si="5"/>
        <v>298326600</v>
      </c>
      <c r="K32" s="71">
        <f t="shared" si="5"/>
        <v>318480516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255289552</v>
      </c>
      <c r="C35" s="6">
        <v>403699293</v>
      </c>
      <c r="D35" s="23">
        <v>398861737</v>
      </c>
      <c r="E35" s="24">
        <v>389419367</v>
      </c>
      <c r="F35" s="6">
        <v>289061377</v>
      </c>
      <c r="G35" s="25">
        <v>289061377</v>
      </c>
      <c r="H35" s="26">
        <v>653390245</v>
      </c>
      <c r="I35" s="24">
        <v>313745824</v>
      </c>
      <c r="J35" s="6">
        <v>318819489</v>
      </c>
      <c r="K35" s="25">
        <v>344311239</v>
      </c>
    </row>
    <row r="36" spans="1:11" ht="13.5">
      <c r="A36" s="22" t="s">
        <v>39</v>
      </c>
      <c r="B36" s="6">
        <v>2513302153</v>
      </c>
      <c r="C36" s="6">
        <v>2690278050</v>
      </c>
      <c r="D36" s="23">
        <v>2888907833</v>
      </c>
      <c r="E36" s="24">
        <v>2993623616</v>
      </c>
      <c r="F36" s="6">
        <v>2933677714</v>
      </c>
      <c r="G36" s="25">
        <v>2933677714</v>
      </c>
      <c r="H36" s="26">
        <v>3065904192</v>
      </c>
      <c r="I36" s="24">
        <v>3060634161</v>
      </c>
      <c r="J36" s="6">
        <v>3189174691</v>
      </c>
      <c r="K36" s="25">
        <v>3329358604</v>
      </c>
    </row>
    <row r="37" spans="1:11" ht="13.5">
      <c r="A37" s="22" t="s">
        <v>40</v>
      </c>
      <c r="B37" s="6">
        <v>356565269</v>
      </c>
      <c r="C37" s="6">
        <v>449639616</v>
      </c>
      <c r="D37" s="23">
        <v>534563585</v>
      </c>
      <c r="E37" s="24">
        <v>450666623</v>
      </c>
      <c r="F37" s="6">
        <v>434815754</v>
      </c>
      <c r="G37" s="25">
        <v>434815754</v>
      </c>
      <c r="H37" s="26">
        <v>814262547</v>
      </c>
      <c r="I37" s="24">
        <v>465394118</v>
      </c>
      <c r="J37" s="6">
        <v>421630544</v>
      </c>
      <c r="K37" s="25">
        <v>378784048</v>
      </c>
    </row>
    <row r="38" spans="1:11" ht="13.5">
      <c r="A38" s="22" t="s">
        <v>41</v>
      </c>
      <c r="B38" s="6">
        <v>31812818</v>
      </c>
      <c r="C38" s="6">
        <v>30569020</v>
      </c>
      <c r="D38" s="23">
        <v>30956407</v>
      </c>
      <c r="E38" s="24">
        <v>30569020</v>
      </c>
      <c r="F38" s="6">
        <v>39125500</v>
      </c>
      <c r="G38" s="25">
        <v>39125500</v>
      </c>
      <c r="H38" s="26">
        <v>30956407</v>
      </c>
      <c r="I38" s="24">
        <v>30956407</v>
      </c>
      <c r="J38" s="6">
        <v>32256576</v>
      </c>
      <c r="K38" s="25">
        <v>33675865</v>
      </c>
    </row>
    <row r="39" spans="1:11" ht="13.5">
      <c r="A39" s="22" t="s">
        <v>42</v>
      </c>
      <c r="B39" s="6">
        <v>2174028578</v>
      </c>
      <c r="C39" s="6">
        <v>2336524892</v>
      </c>
      <c r="D39" s="23">
        <v>2519557696</v>
      </c>
      <c r="E39" s="24">
        <v>2901807355</v>
      </c>
      <c r="F39" s="6">
        <v>2748797848</v>
      </c>
      <c r="G39" s="25">
        <v>2748797848</v>
      </c>
      <c r="H39" s="26">
        <v>2706992590</v>
      </c>
      <c r="I39" s="24">
        <v>2878029460</v>
      </c>
      <c r="J39" s="6">
        <v>3054107059</v>
      </c>
      <c r="K39" s="25">
        <v>3261209930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565845466</v>
      </c>
      <c r="C42" s="6">
        <v>1035167336</v>
      </c>
      <c r="D42" s="23">
        <v>1031207087</v>
      </c>
      <c r="E42" s="24">
        <v>1072890101</v>
      </c>
      <c r="F42" s="6">
        <v>1713138254</v>
      </c>
      <c r="G42" s="25">
        <v>1713138254</v>
      </c>
      <c r="H42" s="26">
        <v>830419069</v>
      </c>
      <c r="I42" s="24">
        <v>300893825</v>
      </c>
      <c r="J42" s="6">
        <v>287654023</v>
      </c>
      <c r="K42" s="25">
        <v>326862522</v>
      </c>
    </row>
    <row r="43" spans="1:11" ht="13.5">
      <c r="A43" s="22" t="s">
        <v>45</v>
      </c>
      <c r="B43" s="6">
        <v>-300694721</v>
      </c>
      <c r="C43" s="6">
        <v>-214519730</v>
      </c>
      <c r="D43" s="23">
        <v>-123719290</v>
      </c>
      <c r="E43" s="24">
        <v>-244759000</v>
      </c>
      <c r="F43" s="6">
        <v>-292869004</v>
      </c>
      <c r="G43" s="25">
        <v>-292869004</v>
      </c>
      <c r="H43" s="26">
        <v>-225814311</v>
      </c>
      <c r="I43" s="24">
        <v>-251809032</v>
      </c>
      <c r="J43" s="6">
        <v>-298326600</v>
      </c>
      <c r="K43" s="25">
        <v>-318480516</v>
      </c>
    </row>
    <row r="44" spans="1:11" ht="13.5">
      <c r="A44" s="22" t="s">
        <v>46</v>
      </c>
      <c r="B44" s="6">
        <v>15035281</v>
      </c>
      <c r="C44" s="6">
        <v>15271739</v>
      </c>
      <c r="D44" s="23">
        <v>-10745307</v>
      </c>
      <c r="E44" s="24">
        <v>10745307</v>
      </c>
      <c r="F44" s="6">
        <v>3132980</v>
      </c>
      <c r="G44" s="25">
        <v>3132980</v>
      </c>
      <c r="H44" s="26">
        <v>-20850413</v>
      </c>
      <c r="I44" s="24">
        <v>-12704585</v>
      </c>
      <c r="J44" s="6">
        <v>870887</v>
      </c>
      <c r="K44" s="25">
        <v>1296379</v>
      </c>
    </row>
    <row r="45" spans="1:11" ht="13.5">
      <c r="A45" s="33" t="s">
        <v>47</v>
      </c>
      <c r="B45" s="7">
        <v>-536937623</v>
      </c>
      <c r="C45" s="7">
        <v>758112337</v>
      </c>
      <c r="D45" s="69">
        <v>487076274</v>
      </c>
      <c r="E45" s="70">
        <v>429210191</v>
      </c>
      <c r="F45" s="7">
        <v>14338081</v>
      </c>
      <c r="G45" s="71">
        <v>14338081</v>
      </c>
      <c r="H45" s="72">
        <v>-947124239</v>
      </c>
      <c r="I45" s="70">
        <v>19009208</v>
      </c>
      <c r="J45" s="7">
        <v>25797291</v>
      </c>
      <c r="K45" s="71">
        <v>38705229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6010761</v>
      </c>
      <c r="C48" s="6">
        <v>18374976</v>
      </c>
      <c r="D48" s="23">
        <v>38975808</v>
      </c>
      <c r="E48" s="24">
        <v>2066408</v>
      </c>
      <c r="F48" s="6">
        <v>18055501</v>
      </c>
      <c r="G48" s="25">
        <v>18055501</v>
      </c>
      <c r="H48" s="26">
        <v>84288658</v>
      </c>
      <c r="I48" s="24">
        <v>35633881</v>
      </c>
      <c r="J48" s="6">
        <v>29026844</v>
      </c>
      <c r="K48" s="25">
        <v>41767718</v>
      </c>
    </row>
    <row r="49" spans="1:11" ht="13.5">
      <c r="A49" s="22" t="s">
        <v>50</v>
      </c>
      <c r="B49" s="6">
        <f>+B75</f>
        <v>272733035.3388046</v>
      </c>
      <c r="C49" s="6">
        <f aca="true" t="shared" si="6" ref="C49:K49">+C75</f>
        <v>404624975.699911</v>
      </c>
      <c r="D49" s="23">
        <f t="shared" si="6"/>
        <v>466174384.81147015</v>
      </c>
      <c r="E49" s="24">
        <f t="shared" si="6"/>
        <v>285369123.47633445</v>
      </c>
      <c r="F49" s="6">
        <f t="shared" si="6"/>
        <v>285287869.76519924</v>
      </c>
      <c r="G49" s="25">
        <f t="shared" si="6"/>
        <v>285287869.76519924</v>
      </c>
      <c r="H49" s="26">
        <f t="shared" si="6"/>
        <v>1163162482.8805032</v>
      </c>
      <c r="I49" s="24">
        <f t="shared" si="6"/>
        <v>242653042.42229238</v>
      </c>
      <c r="J49" s="6">
        <f t="shared" si="6"/>
        <v>197011327.43512616</v>
      </c>
      <c r="K49" s="25">
        <f t="shared" si="6"/>
        <v>143903568.03457865</v>
      </c>
    </row>
    <row r="50" spans="1:11" ht="13.5">
      <c r="A50" s="33" t="s">
        <v>51</v>
      </c>
      <c r="B50" s="7">
        <f>+B48-B49</f>
        <v>-266722274.3388046</v>
      </c>
      <c r="C50" s="7">
        <f aca="true" t="shared" si="7" ref="C50:K50">+C48-C49</f>
        <v>-386249999.699911</v>
      </c>
      <c r="D50" s="69">
        <f t="shared" si="7"/>
        <v>-427198576.81147015</v>
      </c>
      <c r="E50" s="70">
        <f t="shared" si="7"/>
        <v>-283302715.47633445</v>
      </c>
      <c r="F50" s="7">
        <f t="shared" si="7"/>
        <v>-267232368.76519924</v>
      </c>
      <c r="G50" s="71">
        <f t="shared" si="7"/>
        <v>-267232368.76519924</v>
      </c>
      <c r="H50" s="72">
        <f t="shared" si="7"/>
        <v>-1078873824.8805032</v>
      </c>
      <c r="I50" s="70">
        <f t="shared" si="7"/>
        <v>-207019161.42229238</v>
      </c>
      <c r="J50" s="7">
        <f t="shared" si="7"/>
        <v>-167984483.43512616</v>
      </c>
      <c r="K50" s="71">
        <f t="shared" si="7"/>
        <v>-102135850.03457865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2057849753</v>
      </c>
      <c r="C53" s="6">
        <v>2077858370</v>
      </c>
      <c r="D53" s="23">
        <v>2068385574</v>
      </c>
      <c r="E53" s="24">
        <v>2369203936</v>
      </c>
      <c r="F53" s="6">
        <v>2915145596</v>
      </c>
      <c r="G53" s="25">
        <v>2915145596</v>
      </c>
      <c r="H53" s="26">
        <v>2217852827</v>
      </c>
      <c r="I53" s="24">
        <v>3060634161</v>
      </c>
      <c r="J53" s="6">
        <v>3189174691</v>
      </c>
      <c r="K53" s="25">
        <v>3329358604</v>
      </c>
    </row>
    <row r="54" spans="1:11" ht="13.5">
      <c r="A54" s="22" t="s">
        <v>54</v>
      </c>
      <c r="B54" s="6">
        <v>0</v>
      </c>
      <c r="C54" s="6">
        <v>73133949</v>
      </c>
      <c r="D54" s="23">
        <v>65875357</v>
      </c>
      <c r="E54" s="24">
        <v>61048441</v>
      </c>
      <c r="F54" s="6">
        <v>61048441</v>
      </c>
      <c r="G54" s="25">
        <v>61048441</v>
      </c>
      <c r="H54" s="26">
        <v>61242590</v>
      </c>
      <c r="I54" s="24">
        <v>67362984</v>
      </c>
      <c r="J54" s="6">
        <v>70192224</v>
      </c>
      <c r="K54" s="25">
        <v>73280664</v>
      </c>
    </row>
    <row r="55" spans="1:11" ht="13.5">
      <c r="A55" s="22" t="s">
        <v>55</v>
      </c>
      <c r="B55" s="6">
        <v>0</v>
      </c>
      <c r="C55" s="6">
        <v>0</v>
      </c>
      <c r="D55" s="23">
        <v>0</v>
      </c>
      <c r="E55" s="24">
        <v>56200000</v>
      </c>
      <c r="F55" s="6">
        <v>56200000</v>
      </c>
      <c r="G55" s="25">
        <v>56200000</v>
      </c>
      <c r="H55" s="26">
        <v>31093571</v>
      </c>
      <c r="I55" s="24">
        <v>65000004</v>
      </c>
      <c r="J55" s="6">
        <v>211482996</v>
      </c>
      <c r="K55" s="25">
        <v>221370996</v>
      </c>
    </row>
    <row r="56" spans="1:11" ht="13.5">
      <c r="A56" s="22" t="s">
        <v>56</v>
      </c>
      <c r="B56" s="6">
        <v>31912494</v>
      </c>
      <c r="C56" s="6">
        <v>15718106</v>
      </c>
      <c r="D56" s="23">
        <v>16270436</v>
      </c>
      <c r="E56" s="24">
        <v>12089579</v>
      </c>
      <c r="F56" s="6">
        <v>42524628</v>
      </c>
      <c r="G56" s="25">
        <v>42524628</v>
      </c>
      <c r="H56" s="26">
        <v>31365652</v>
      </c>
      <c r="I56" s="24">
        <v>30261252</v>
      </c>
      <c r="J56" s="6">
        <v>31532220</v>
      </c>
      <c r="K56" s="25">
        <v>32919636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0.4857128828736935</v>
      </c>
      <c r="C70" s="5">
        <f aca="true" t="shared" si="8" ref="C70:K70">IF(ISERROR(C71/C72),0,(C71/C72))</f>
        <v>0.5513781709517248</v>
      </c>
      <c r="D70" s="5">
        <f t="shared" si="8"/>
        <v>0.8147685157388801</v>
      </c>
      <c r="E70" s="5">
        <f t="shared" si="8"/>
        <v>0.9162580412281446</v>
      </c>
      <c r="F70" s="5">
        <f t="shared" si="8"/>
        <v>0.4053965211262804</v>
      </c>
      <c r="G70" s="5">
        <f t="shared" si="8"/>
        <v>0.4053965211262804</v>
      </c>
      <c r="H70" s="5">
        <f t="shared" si="8"/>
        <v>0.4416028088251372</v>
      </c>
      <c r="I70" s="5">
        <f t="shared" si="8"/>
        <v>0.7975745969379514</v>
      </c>
      <c r="J70" s="5">
        <f t="shared" si="8"/>
        <v>0.769243281345383</v>
      </c>
      <c r="K70" s="5">
        <f t="shared" si="8"/>
        <v>0.769360587733356</v>
      </c>
    </row>
    <row r="71" spans="1:11" ht="12.75" hidden="1">
      <c r="A71" s="1" t="s">
        <v>135</v>
      </c>
      <c r="B71" s="2">
        <f>+B83</f>
        <v>106769063</v>
      </c>
      <c r="C71" s="2">
        <f aca="true" t="shared" si="9" ref="C71:K71">+C83</f>
        <v>129675761</v>
      </c>
      <c r="D71" s="2">
        <f t="shared" si="9"/>
        <v>136110967</v>
      </c>
      <c r="E71" s="2">
        <f t="shared" si="9"/>
        <v>283880672</v>
      </c>
      <c r="F71" s="2">
        <f t="shared" si="9"/>
        <v>120040997</v>
      </c>
      <c r="G71" s="2">
        <f t="shared" si="9"/>
        <v>120040997</v>
      </c>
      <c r="H71" s="2">
        <f t="shared" si="9"/>
        <v>114814445</v>
      </c>
      <c r="I71" s="2">
        <f t="shared" si="9"/>
        <v>258644493</v>
      </c>
      <c r="J71" s="2">
        <f t="shared" si="9"/>
        <v>228137640</v>
      </c>
      <c r="K71" s="2">
        <f t="shared" si="9"/>
        <v>238212041</v>
      </c>
    </row>
    <row r="72" spans="1:11" ht="12.75" hidden="1">
      <c r="A72" s="1" t="s">
        <v>136</v>
      </c>
      <c r="B72" s="2">
        <f>+B77</f>
        <v>219819294</v>
      </c>
      <c r="C72" s="2">
        <f aca="true" t="shared" si="10" ref="C72:K72">+C77</f>
        <v>235184793</v>
      </c>
      <c r="D72" s="2">
        <f t="shared" si="10"/>
        <v>167054770</v>
      </c>
      <c r="E72" s="2">
        <f t="shared" si="10"/>
        <v>309826118</v>
      </c>
      <c r="F72" s="2">
        <f t="shared" si="10"/>
        <v>296107615</v>
      </c>
      <c r="G72" s="2">
        <f t="shared" si="10"/>
        <v>296107615</v>
      </c>
      <c r="H72" s="2">
        <f t="shared" si="10"/>
        <v>259994825</v>
      </c>
      <c r="I72" s="2">
        <f t="shared" si="10"/>
        <v>324288780</v>
      </c>
      <c r="J72" s="2">
        <f t="shared" si="10"/>
        <v>296574108</v>
      </c>
      <c r="K72" s="2">
        <f t="shared" si="10"/>
        <v>309623400</v>
      </c>
    </row>
    <row r="73" spans="1:11" ht="12.75" hidden="1">
      <c r="A73" s="1" t="s">
        <v>137</v>
      </c>
      <c r="B73" s="2">
        <f>+B74</f>
        <v>99710603.83333331</v>
      </c>
      <c r="C73" s="2">
        <f aca="true" t="shared" si="11" ref="C73:K73">+(C78+C80+C81+C82)-(B78+B80+B81+B82)</f>
        <v>136217562</v>
      </c>
      <c r="D73" s="2">
        <f t="shared" si="11"/>
        <v>-26931848</v>
      </c>
      <c r="E73" s="2">
        <f t="shared" si="11"/>
        <v>28960491</v>
      </c>
      <c r="F73" s="2">
        <f>+(F78+F80+F81+F82)-(D78+D80+D81+D82)</f>
        <v>-81764384</v>
      </c>
      <c r="G73" s="2">
        <f>+(G78+G80+G81+G82)-(D78+D80+D81+D82)</f>
        <v>-81764384</v>
      </c>
      <c r="H73" s="2">
        <f>+(H78+H80+H81+H82)-(D78+D80+D81+D82)</f>
        <v>200018955</v>
      </c>
      <c r="I73" s="2">
        <f>+(I78+I80+I81+I82)-(E78+E80+E81+E82)</f>
        <v>-128092926</v>
      </c>
      <c r="J73" s="2">
        <f t="shared" si="11"/>
        <v>10637548</v>
      </c>
      <c r="K73" s="2">
        <f t="shared" si="11"/>
        <v>11612149</v>
      </c>
    </row>
    <row r="74" spans="1:11" ht="12.75" hidden="1">
      <c r="A74" s="1" t="s">
        <v>138</v>
      </c>
      <c r="B74" s="2">
        <f>+TREND(C74:E74)</f>
        <v>99710603.83333331</v>
      </c>
      <c r="C74" s="2">
        <f>+C73</f>
        <v>136217562</v>
      </c>
      <c r="D74" s="2">
        <f aca="true" t="shared" si="12" ref="D74:K74">+D73</f>
        <v>-26931848</v>
      </c>
      <c r="E74" s="2">
        <f t="shared" si="12"/>
        <v>28960491</v>
      </c>
      <c r="F74" s="2">
        <f t="shared" si="12"/>
        <v>-81764384</v>
      </c>
      <c r="G74" s="2">
        <f t="shared" si="12"/>
        <v>-81764384</v>
      </c>
      <c r="H74" s="2">
        <f t="shared" si="12"/>
        <v>200018955</v>
      </c>
      <c r="I74" s="2">
        <f t="shared" si="12"/>
        <v>-128092926</v>
      </c>
      <c r="J74" s="2">
        <f t="shared" si="12"/>
        <v>10637548</v>
      </c>
      <c r="K74" s="2">
        <f t="shared" si="12"/>
        <v>11612149</v>
      </c>
    </row>
    <row r="75" spans="1:11" ht="12.75" hidden="1">
      <c r="A75" s="1" t="s">
        <v>139</v>
      </c>
      <c r="B75" s="2">
        <f>+B84-(((B80+B81+B78)*B70)-B79)</f>
        <v>272733035.3388046</v>
      </c>
      <c r="C75" s="2">
        <f aca="true" t="shared" si="13" ref="C75:K75">+C84-(((C80+C81+C78)*C70)-C79)</f>
        <v>404624975.699911</v>
      </c>
      <c r="D75" s="2">
        <f t="shared" si="13"/>
        <v>466174384.81147015</v>
      </c>
      <c r="E75" s="2">
        <f t="shared" si="13"/>
        <v>285369123.47633445</v>
      </c>
      <c r="F75" s="2">
        <f t="shared" si="13"/>
        <v>285287869.76519924</v>
      </c>
      <c r="G75" s="2">
        <f t="shared" si="13"/>
        <v>285287869.76519924</v>
      </c>
      <c r="H75" s="2">
        <f t="shared" si="13"/>
        <v>1163162482.8805032</v>
      </c>
      <c r="I75" s="2">
        <f t="shared" si="13"/>
        <v>242653042.42229238</v>
      </c>
      <c r="J75" s="2">
        <f t="shared" si="13"/>
        <v>197011327.43512616</v>
      </c>
      <c r="K75" s="2">
        <f t="shared" si="13"/>
        <v>143903568.03457865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219819294</v>
      </c>
      <c r="C77" s="3">
        <v>235184793</v>
      </c>
      <c r="D77" s="3">
        <v>167054770</v>
      </c>
      <c r="E77" s="3">
        <v>309826118</v>
      </c>
      <c r="F77" s="3">
        <v>296107615</v>
      </c>
      <c r="G77" s="3">
        <v>296107615</v>
      </c>
      <c r="H77" s="3">
        <v>259994825</v>
      </c>
      <c r="I77" s="3">
        <v>324288780</v>
      </c>
      <c r="J77" s="3">
        <v>296574108</v>
      </c>
      <c r="K77" s="3">
        <v>309623400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6532118</v>
      </c>
      <c r="G78" s="3">
        <v>6532118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335626929</v>
      </c>
      <c r="C79" s="3">
        <v>415313610</v>
      </c>
      <c r="D79" s="3">
        <v>503233959</v>
      </c>
      <c r="E79" s="3">
        <v>416340617</v>
      </c>
      <c r="F79" s="3">
        <v>377946854</v>
      </c>
      <c r="G79" s="3">
        <v>377946854</v>
      </c>
      <c r="H79" s="3">
        <v>781949450</v>
      </c>
      <c r="I79" s="3">
        <v>316907773</v>
      </c>
      <c r="J79" s="3">
        <v>266907773</v>
      </c>
      <c r="K79" s="3">
        <v>216907773</v>
      </c>
    </row>
    <row r="80" spans="1:11" ht="12.75" hidden="1">
      <c r="A80" s="1" t="s">
        <v>68</v>
      </c>
      <c r="B80" s="3">
        <v>190410301</v>
      </c>
      <c r="C80" s="3">
        <v>251923477</v>
      </c>
      <c r="D80" s="3">
        <v>253115445</v>
      </c>
      <c r="E80" s="3">
        <v>251923475</v>
      </c>
      <c r="F80" s="3">
        <v>259781441</v>
      </c>
      <c r="G80" s="3">
        <v>259781441</v>
      </c>
      <c r="H80" s="3">
        <v>483625822</v>
      </c>
      <c r="I80" s="3">
        <v>248945512</v>
      </c>
      <c r="J80" s="3">
        <v>259401224</v>
      </c>
      <c r="K80" s="3">
        <v>270814877</v>
      </c>
    </row>
    <row r="81" spans="1:11" ht="12.75" hidden="1">
      <c r="A81" s="1" t="s">
        <v>69</v>
      </c>
      <c r="B81" s="3">
        <v>48917536</v>
      </c>
      <c r="C81" s="3">
        <v>123385442</v>
      </c>
      <c r="D81" s="3">
        <v>95846731</v>
      </c>
      <c r="E81" s="3">
        <v>125414086</v>
      </c>
      <c r="F81" s="3">
        <v>4329435</v>
      </c>
      <c r="G81" s="3">
        <v>4329435</v>
      </c>
      <c r="H81" s="3">
        <v>65547096</v>
      </c>
      <c r="I81" s="3">
        <v>4329431</v>
      </c>
      <c r="J81" s="3">
        <v>4511267</v>
      </c>
      <c r="K81" s="3">
        <v>4709763</v>
      </c>
    </row>
    <row r="82" spans="1:11" ht="12.75" hidden="1">
      <c r="A82" s="1" t="s">
        <v>70</v>
      </c>
      <c r="B82" s="3">
        <v>3793827</v>
      </c>
      <c r="C82" s="3">
        <v>4030307</v>
      </c>
      <c r="D82" s="3">
        <v>3445202</v>
      </c>
      <c r="E82" s="3">
        <v>4030308</v>
      </c>
      <c r="F82" s="3">
        <v>0</v>
      </c>
      <c r="G82" s="3">
        <v>0</v>
      </c>
      <c r="H82" s="3">
        <v>3253415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106769063</v>
      </c>
      <c r="C83" s="3">
        <v>129675761</v>
      </c>
      <c r="D83" s="3">
        <v>136110967</v>
      </c>
      <c r="E83" s="3">
        <v>283880672</v>
      </c>
      <c r="F83" s="3">
        <v>120040997</v>
      </c>
      <c r="G83" s="3">
        <v>120040997</v>
      </c>
      <c r="H83" s="3">
        <v>114814445</v>
      </c>
      <c r="I83" s="3">
        <v>258644493</v>
      </c>
      <c r="J83" s="3">
        <v>228137640</v>
      </c>
      <c r="K83" s="3">
        <v>238212041</v>
      </c>
    </row>
    <row r="84" spans="1:11" ht="12.75" hidden="1">
      <c r="A84" s="1" t="s">
        <v>72</v>
      </c>
      <c r="B84" s="3">
        <v>53350720</v>
      </c>
      <c r="C84" s="3">
        <v>196248511</v>
      </c>
      <c r="D84" s="3">
        <v>247263820</v>
      </c>
      <c r="E84" s="3">
        <v>214767081</v>
      </c>
      <c r="F84" s="3">
        <v>17058744</v>
      </c>
      <c r="G84" s="3">
        <v>17058744</v>
      </c>
      <c r="H84" s="3">
        <v>623729336</v>
      </c>
      <c r="I84" s="3">
        <v>127750930</v>
      </c>
      <c r="J84" s="3">
        <v>133116465</v>
      </c>
      <c r="K84" s="3">
        <v>138973594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14085108</v>
      </c>
      <c r="C5" s="6">
        <v>150200512</v>
      </c>
      <c r="D5" s="23">
        <v>8685224051</v>
      </c>
      <c r="E5" s="24">
        <v>9345000180</v>
      </c>
      <c r="F5" s="6">
        <v>9345000180</v>
      </c>
      <c r="G5" s="25">
        <v>9345000180</v>
      </c>
      <c r="H5" s="26">
        <v>9321061062</v>
      </c>
      <c r="I5" s="24">
        <v>10204740020</v>
      </c>
      <c r="J5" s="6">
        <v>10714977030</v>
      </c>
      <c r="K5" s="25">
        <v>11250455890</v>
      </c>
    </row>
    <row r="6" spans="1:11" ht="13.5">
      <c r="A6" s="22" t="s">
        <v>18</v>
      </c>
      <c r="B6" s="6">
        <v>0</v>
      </c>
      <c r="C6" s="6">
        <v>-28338277</v>
      </c>
      <c r="D6" s="23">
        <v>19772394965</v>
      </c>
      <c r="E6" s="24">
        <v>21554738070</v>
      </c>
      <c r="F6" s="6">
        <v>21809846970</v>
      </c>
      <c r="G6" s="25">
        <v>21809846970</v>
      </c>
      <c r="H6" s="26">
        <v>21031923515</v>
      </c>
      <c r="I6" s="24">
        <v>23811358920</v>
      </c>
      <c r="J6" s="6">
        <v>25557155520</v>
      </c>
      <c r="K6" s="25">
        <v>27470070650</v>
      </c>
    </row>
    <row r="7" spans="1:11" ht="13.5">
      <c r="A7" s="22" t="s">
        <v>19</v>
      </c>
      <c r="B7" s="6">
        <v>0</v>
      </c>
      <c r="C7" s="6">
        <v>0</v>
      </c>
      <c r="D7" s="23">
        <v>507383706</v>
      </c>
      <c r="E7" s="24">
        <v>324478390</v>
      </c>
      <c r="F7" s="6">
        <v>320778043</v>
      </c>
      <c r="G7" s="25">
        <v>320778043</v>
      </c>
      <c r="H7" s="26">
        <v>236571447</v>
      </c>
      <c r="I7" s="24">
        <v>241581580</v>
      </c>
      <c r="J7" s="6">
        <v>264371120</v>
      </c>
      <c r="K7" s="25">
        <v>294978400</v>
      </c>
    </row>
    <row r="8" spans="1:11" ht="13.5">
      <c r="A8" s="22" t="s">
        <v>20</v>
      </c>
      <c r="B8" s="6">
        <v>0</v>
      </c>
      <c r="C8" s="6">
        <v>0</v>
      </c>
      <c r="D8" s="23">
        <v>4099401133</v>
      </c>
      <c r="E8" s="24">
        <v>4090546860</v>
      </c>
      <c r="F8" s="6">
        <v>4709156280</v>
      </c>
      <c r="G8" s="25">
        <v>4709156280</v>
      </c>
      <c r="H8" s="26">
        <v>4171675066</v>
      </c>
      <c r="I8" s="24">
        <v>4406063710</v>
      </c>
      <c r="J8" s="6">
        <v>4513522190</v>
      </c>
      <c r="K8" s="25">
        <v>4584741360</v>
      </c>
    </row>
    <row r="9" spans="1:11" ht="13.5">
      <c r="A9" s="22" t="s">
        <v>21</v>
      </c>
      <c r="B9" s="6">
        <v>-35133841</v>
      </c>
      <c r="C9" s="6">
        <v>81738</v>
      </c>
      <c r="D9" s="23">
        <v>5003931318</v>
      </c>
      <c r="E9" s="24">
        <v>5219482120</v>
      </c>
      <c r="F9" s="6">
        <v>4680414071</v>
      </c>
      <c r="G9" s="25">
        <v>4680414071</v>
      </c>
      <c r="H9" s="26">
        <v>4189825283</v>
      </c>
      <c r="I9" s="24">
        <v>4993062380</v>
      </c>
      <c r="J9" s="6">
        <v>5512057120</v>
      </c>
      <c r="K9" s="25">
        <v>5754387420</v>
      </c>
    </row>
    <row r="10" spans="1:11" ht="25.5">
      <c r="A10" s="27" t="s">
        <v>128</v>
      </c>
      <c r="B10" s="28">
        <f>SUM(B5:B9)</f>
        <v>-21048733</v>
      </c>
      <c r="C10" s="29">
        <f aca="true" t="shared" si="0" ref="C10:K10">SUM(C5:C9)</f>
        <v>121943973</v>
      </c>
      <c r="D10" s="30">
        <f t="shared" si="0"/>
        <v>38068335173</v>
      </c>
      <c r="E10" s="28">
        <f t="shared" si="0"/>
        <v>40534245620</v>
      </c>
      <c r="F10" s="29">
        <f t="shared" si="0"/>
        <v>40865195544</v>
      </c>
      <c r="G10" s="31">
        <f t="shared" si="0"/>
        <v>40865195544</v>
      </c>
      <c r="H10" s="32">
        <f t="shared" si="0"/>
        <v>38951056373</v>
      </c>
      <c r="I10" s="28">
        <f t="shared" si="0"/>
        <v>43656806610</v>
      </c>
      <c r="J10" s="29">
        <f t="shared" si="0"/>
        <v>46562082980</v>
      </c>
      <c r="K10" s="31">
        <f t="shared" si="0"/>
        <v>49354633720</v>
      </c>
    </row>
    <row r="11" spans="1:11" ht="13.5">
      <c r="A11" s="22" t="s">
        <v>22</v>
      </c>
      <c r="B11" s="6">
        <v>-879000</v>
      </c>
      <c r="C11" s="6">
        <v>48407046</v>
      </c>
      <c r="D11" s="23">
        <v>11205493308</v>
      </c>
      <c r="E11" s="24">
        <v>10751491590</v>
      </c>
      <c r="F11" s="6">
        <v>11230734912</v>
      </c>
      <c r="G11" s="25">
        <v>11230734912</v>
      </c>
      <c r="H11" s="26">
        <v>11134186322</v>
      </c>
      <c r="I11" s="24">
        <v>12089897760</v>
      </c>
      <c r="J11" s="6">
        <v>12795567460</v>
      </c>
      <c r="K11" s="25">
        <v>13579105090</v>
      </c>
    </row>
    <row r="12" spans="1:11" ht="13.5">
      <c r="A12" s="22" t="s">
        <v>23</v>
      </c>
      <c r="B12" s="6">
        <v>0</v>
      </c>
      <c r="C12" s="6">
        <v>0</v>
      </c>
      <c r="D12" s="23">
        <v>130833308</v>
      </c>
      <c r="E12" s="24">
        <v>139857920</v>
      </c>
      <c r="F12" s="6">
        <v>139857920</v>
      </c>
      <c r="G12" s="25">
        <v>139857920</v>
      </c>
      <c r="H12" s="26">
        <v>126084596</v>
      </c>
      <c r="I12" s="24">
        <v>141661610</v>
      </c>
      <c r="J12" s="6">
        <v>145839980</v>
      </c>
      <c r="K12" s="25">
        <v>152973480</v>
      </c>
    </row>
    <row r="13" spans="1:11" ht="13.5">
      <c r="A13" s="22" t="s">
        <v>129</v>
      </c>
      <c r="B13" s="6">
        <v>-12363869</v>
      </c>
      <c r="C13" s="6">
        <v>219987800</v>
      </c>
      <c r="D13" s="23">
        <v>2696390403</v>
      </c>
      <c r="E13" s="24">
        <v>2958028260</v>
      </c>
      <c r="F13" s="6">
        <v>2948469529</v>
      </c>
      <c r="G13" s="25">
        <v>2948469529</v>
      </c>
      <c r="H13" s="26">
        <v>2485726973</v>
      </c>
      <c r="I13" s="24">
        <v>3025671870</v>
      </c>
      <c r="J13" s="6">
        <v>3108747780</v>
      </c>
      <c r="K13" s="25">
        <v>3183559410</v>
      </c>
    </row>
    <row r="14" spans="1:11" ht="13.5">
      <c r="A14" s="22" t="s">
        <v>24</v>
      </c>
      <c r="B14" s="6">
        <v>27961</v>
      </c>
      <c r="C14" s="6">
        <v>-1915124</v>
      </c>
      <c r="D14" s="23">
        <v>904586761</v>
      </c>
      <c r="E14" s="24">
        <v>845099110</v>
      </c>
      <c r="F14" s="6">
        <v>786411664</v>
      </c>
      <c r="G14" s="25">
        <v>786411664</v>
      </c>
      <c r="H14" s="26">
        <v>816017877</v>
      </c>
      <c r="I14" s="24">
        <v>887082800</v>
      </c>
      <c r="J14" s="6">
        <v>915653830</v>
      </c>
      <c r="K14" s="25">
        <v>943365570</v>
      </c>
    </row>
    <row r="15" spans="1:11" ht="13.5">
      <c r="A15" s="22" t="s">
        <v>130</v>
      </c>
      <c r="B15" s="6">
        <v>10508621</v>
      </c>
      <c r="C15" s="6">
        <v>353998</v>
      </c>
      <c r="D15" s="23">
        <v>14401165441</v>
      </c>
      <c r="E15" s="24">
        <v>14629799190</v>
      </c>
      <c r="F15" s="6">
        <v>15281939725</v>
      </c>
      <c r="G15" s="25">
        <v>15281939725</v>
      </c>
      <c r="H15" s="26">
        <v>14860193838</v>
      </c>
      <c r="I15" s="24">
        <v>16228016620</v>
      </c>
      <c r="J15" s="6">
        <v>17690878430</v>
      </c>
      <c r="K15" s="25">
        <v>19117424830</v>
      </c>
    </row>
    <row r="16" spans="1:11" ht="13.5">
      <c r="A16" s="22" t="s">
        <v>20</v>
      </c>
      <c r="B16" s="6">
        <v>-14004010</v>
      </c>
      <c r="C16" s="6">
        <v>-2140744</v>
      </c>
      <c r="D16" s="23">
        <v>587331108</v>
      </c>
      <c r="E16" s="24">
        <v>568252650</v>
      </c>
      <c r="F16" s="6">
        <v>618086041</v>
      </c>
      <c r="G16" s="25">
        <v>618086041</v>
      </c>
      <c r="H16" s="26">
        <v>443781229</v>
      </c>
      <c r="I16" s="24">
        <v>559713200</v>
      </c>
      <c r="J16" s="6">
        <v>567201140</v>
      </c>
      <c r="K16" s="25">
        <v>572143050</v>
      </c>
    </row>
    <row r="17" spans="1:11" ht="13.5">
      <c r="A17" s="22" t="s">
        <v>25</v>
      </c>
      <c r="B17" s="6">
        <v>-215802331</v>
      </c>
      <c r="C17" s="6">
        <v>390187046</v>
      </c>
      <c r="D17" s="23">
        <v>10755334183</v>
      </c>
      <c r="E17" s="24">
        <v>10269281840</v>
      </c>
      <c r="F17" s="6">
        <v>9116205872</v>
      </c>
      <c r="G17" s="25">
        <v>9116205872</v>
      </c>
      <c r="H17" s="26">
        <v>6024994361</v>
      </c>
      <c r="I17" s="24">
        <v>10556637250</v>
      </c>
      <c r="J17" s="6">
        <v>11089095250</v>
      </c>
      <c r="K17" s="25">
        <v>11560014620</v>
      </c>
    </row>
    <row r="18" spans="1:11" ht="13.5">
      <c r="A18" s="33" t="s">
        <v>26</v>
      </c>
      <c r="B18" s="34">
        <f>SUM(B11:B17)</f>
        <v>-232512628</v>
      </c>
      <c r="C18" s="35">
        <f aca="true" t="shared" si="1" ref="C18:K18">SUM(C11:C17)</f>
        <v>654880022</v>
      </c>
      <c r="D18" s="36">
        <f t="shared" si="1"/>
        <v>40681134512</v>
      </c>
      <c r="E18" s="34">
        <f t="shared" si="1"/>
        <v>40161810560</v>
      </c>
      <c r="F18" s="35">
        <f t="shared" si="1"/>
        <v>40121705663</v>
      </c>
      <c r="G18" s="37">
        <f t="shared" si="1"/>
        <v>40121705663</v>
      </c>
      <c r="H18" s="38">
        <f t="shared" si="1"/>
        <v>35890985196</v>
      </c>
      <c r="I18" s="34">
        <f t="shared" si="1"/>
        <v>43488681110</v>
      </c>
      <c r="J18" s="35">
        <f t="shared" si="1"/>
        <v>46312983870</v>
      </c>
      <c r="K18" s="37">
        <f t="shared" si="1"/>
        <v>49108586050</v>
      </c>
    </row>
    <row r="19" spans="1:11" ht="13.5">
      <c r="A19" s="33" t="s">
        <v>27</v>
      </c>
      <c r="B19" s="39">
        <f>+B10-B18</f>
        <v>211463895</v>
      </c>
      <c r="C19" s="40">
        <f aca="true" t="shared" si="2" ref="C19:K19">+C10-C18</f>
        <v>-532936049</v>
      </c>
      <c r="D19" s="41">
        <f t="shared" si="2"/>
        <v>-2612799339</v>
      </c>
      <c r="E19" s="39">
        <f t="shared" si="2"/>
        <v>372435060</v>
      </c>
      <c r="F19" s="40">
        <f t="shared" si="2"/>
        <v>743489881</v>
      </c>
      <c r="G19" s="42">
        <f t="shared" si="2"/>
        <v>743489881</v>
      </c>
      <c r="H19" s="43">
        <f t="shared" si="2"/>
        <v>3060071177</v>
      </c>
      <c r="I19" s="39">
        <f t="shared" si="2"/>
        <v>168125500</v>
      </c>
      <c r="J19" s="40">
        <f t="shared" si="2"/>
        <v>249099110</v>
      </c>
      <c r="K19" s="42">
        <f t="shared" si="2"/>
        <v>246047670</v>
      </c>
    </row>
    <row r="20" spans="1:11" ht="25.5">
      <c r="A20" s="44" t="s">
        <v>28</v>
      </c>
      <c r="B20" s="45">
        <v>0</v>
      </c>
      <c r="C20" s="46">
        <v>428300348</v>
      </c>
      <c r="D20" s="47">
        <v>3026095458</v>
      </c>
      <c r="E20" s="45">
        <v>3528323010</v>
      </c>
      <c r="F20" s="46">
        <v>3119003820</v>
      </c>
      <c r="G20" s="48">
        <v>3119003820</v>
      </c>
      <c r="H20" s="49">
        <v>1628141494</v>
      </c>
      <c r="I20" s="45">
        <v>3371728070</v>
      </c>
      <c r="J20" s="46">
        <v>3655326010</v>
      </c>
      <c r="K20" s="48">
        <v>3828640610</v>
      </c>
    </row>
    <row r="21" spans="1:11" ht="63.75">
      <c r="A21" s="50" t="s">
        <v>131</v>
      </c>
      <c r="B21" s="51">
        <v>0</v>
      </c>
      <c r="C21" s="52">
        <v>0</v>
      </c>
      <c r="D21" s="53">
        <v>3841928</v>
      </c>
      <c r="E21" s="51">
        <v>10200000</v>
      </c>
      <c r="F21" s="52">
        <v>10200000</v>
      </c>
      <c r="G21" s="54">
        <v>10200000</v>
      </c>
      <c r="H21" s="55">
        <v>6067395</v>
      </c>
      <c r="I21" s="51">
        <v>1000000</v>
      </c>
      <c r="J21" s="52">
        <v>9000000</v>
      </c>
      <c r="K21" s="54">
        <v>1000000</v>
      </c>
    </row>
    <row r="22" spans="1:11" ht="25.5">
      <c r="A22" s="56" t="s">
        <v>132</v>
      </c>
      <c r="B22" s="57">
        <f>SUM(B19:B21)</f>
        <v>211463895</v>
      </c>
      <c r="C22" s="58">
        <f aca="true" t="shared" si="3" ref="C22:K22">SUM(C19:C21)</f>
        <v>-104635701</v>
      </c>
      <c r="D22" s="59">
        <f t="shared" si="3"/>
        <v>417138047</v>
      </c>
      <c r="E22" s="57">
        <f t="shared" si="3"/>
        <v>3910958070</v>
      </c>
      <c r="F22" s="58">
        <f t="shared" si="3"/>
        <v>3872693701</v>
      </c>
      <c r="G22" s="60">
        <f t="shared" si="3"/>
        <v>3872693701</v>
      </c>
      <c r="H22" s="61">
        <f t="shared" si="3"/>
        <v>4694280066</v>
      </c>
      <c r="I22" s="57">
        <f t="shared" si="3"/>
        <v>3540853570</v>
      </c>
      <c r="J22" s="58">
        <f t="shared" si="3"/>
        <v>3913425120</v>
      </c>
      <c r="K22" s="60">
        <f t="shared" si="3"/>
        <v>4075688280</v>
      </c>
    </row>
    <row r="23" spans="1:11" ht="13.5">
      <c r="A23" s="50" t="s">
        <v>29</v>
      </c>
      <c r="B23" s="6">
        <v>0</v>
      </c>
      <c r="C23" s="6">
        <v>-16919000</v>
      </c>
      <c r="D23" s="23">
        <v>9477895</v>
      </c>
      <c r="E23" s="24">
        <v>0</v>
      </c>
      <c r="F23" s="6">
        <v>-15000000</v>
      </c>
      <c r="G23" s="25">
        <v>-15000000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211463895</v>
      </c>
      <c r="C24" s="40">
        <f aca="true" t="shared" si="4" ref="C24:K24">SUM(C22:C23)</f>
        <v>-121554701</v>
      </c>
      <c r="D24" s="41">
        <f t="shared" si="4"/>
        <v>426615942</v>
      </c>
      <c r="E24" s="39">
        <f t="shared" si="4"/>
        <v>3910958070</v>
      </c>
      <c r="F24" s="40">
        <f t="shared" si="4"/>
        <v>3857693701</v>
      </c>
      <c r="G24" s="42">
        <f t="shared" si="4"/>
        <v>3857693701</v>
      </c>
      <c r="H24" s="43">
        <f t="shared" si="4"/>
        <v>4694280066</v>
      </c>
      <c r="I24" s="39">
        <f t="shared" si="4"/>
        <v>3540853570</v>
      </c>
      <c r="J24" s="40">
        <f t="shared" si="4"/>
        <v>3913425120</v>
      </c>
      <c r="K24" s="42">
        <f t="shared" si="4"/>
        <v>4075688280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-235645498</v>
      </c>
      <c r="C27" s="7">
        <v>798265301</v>
      </c>
      <c r="D27" s="69">
        <v>4460902790</v>
      </c>
      <c r="E27" s="70">
        <v>4792769000</v>
      </c>
      <c r="F27" s="7">
        <v>5416158129</v>
      </c>
      <c r="G27" s="71">
        <v>5416158129</v>
      </c>
      <c r="H27" s="72">
        <v>3278308211</v>
      </c>
      <c r="I27" s="70">
        <v>5321542000</v>
      </c>
      <c r="J27" s="7">
        <v>5728780000</v>
      </c>
      <c r="K27" s="71">
        <v>6042135000</v>
      </c>
    </row>
    <row r="28" spans="1:11" ht="13.5">
      <c r="A28" s="73" t="s">
        <v>33</v>
      </c>
      <c r="B28" s="6">
        <v>-47627590</v>
      </c>
      <c r="C28" s="6">
        <v>-54499587</v>
      </c>
      <c r="D28" s="23">
        <v>1841264463</v>
      </c>
      <c r="E28" s="24">
        <v>3528323000</v>
      </c>
      <c r="F28" s="6">
        <v>3119003691</v>
      </c>
      <c r="G28" s="25">
        <v>3119003691</v>
      </c>
      <c r="H28" s="26">
        <v>0</v>
      </c>
      <c r="I28" s="24">
        <v>3371727000</v>
      </c>
      <c r="J28" s="6">
        <v>3656819000</v>
      </c>
      <c r="K28" s="25">
        <v>3830194000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-120197715</v>
      </c>
      <c r="C30" s="6">
        <v>-654251</v>
      </c>
      <c r="D30" s="23">
        <v>223986526</v>
      </c>
      <c r="E30" s="24">
        <v>1023498000</v>
      </c>
      <c r="F30" s="6">
        <v>1524998000</v>
      </c>
      <c r="G30" s="25">
        <v>1524998000</v>
      </c>
      <c r="H30" s="26">
        <v>0</v>
      </c>
      <c r="I30" s="24">
        <v>1000000000</v>
      </c>
      <c r="J30" s="6">
        <v>1000000000</v>
      </c>
      <c r="K30" s="25">
        <v>1000000000</v>
      </c>
    </row>
    <row r="31" spans="1:11" ht="13.5">
      <c r="A31" s="22" t="s">
        <v>35</v>
      </c>
      <c r="B31" s="6">
        <v>0</v>
      </c>
      <c r="C31" s="6">
        <v>0</v>
      </c>
      <c r="D31" s="23">
        <v>-1771868</v>
      </c>
      <c r="E31" s="24">
        <v>240948000</v>
      </c>
      <c r="F31" s="6">
        <v>772156438</v>
      </c>
      <c r="G31" s="25">
        <v>772156438</v>
      </c>
      <c r="H31" s="26">
        <v>0</v>
      </c>
      <c r="I31" s="24">
        <v>949815000</v>
      </c>
      <c r="J31" s="6">
        <v>1071961000</v>
      </c>
      <c r="K31" s="25">
        <v>1211941000</v>
      </c>
    </row>
    <row r="32" spans="1:11" ht="13.5">
      <c r="A32" s="33" t="s">
        <v>36</v>
      </c>
      <c r="B32" s="7">
        <f>SUM(B28:B31)</f>
        <v>-167825305</v>
      </c>
      <c r="C32" s="7">
        <f aca="true" t="shared" si="5" ref="C32:K32">SUM(C28:C31)</f>
        <v>-55153838</v>
      </c>
      <c r="D32" s="69">
        <f t="shared" si="5"/>
        <v>2063479121</v>
      </c>
      <c r="E32" s="70">
        <f t="shared" si="5"/>
        <v>4792769000</v>
      </c>
      <c r="F32" s="7">
        <f t="shared" si="5"/>
        <v>5416158129</v>
      </c>
      <c r="G32" s="71">
        <f t="shared" si="5"/>
        <v>5416158129</v>
      </c>
      <c r="H32" s="72">
        <f t="shared" si="5"/>
        <v>0</v>
      </c>
      <c r="I32" s="70">
        <f t="shared" si="5"/>
        <v>5321542000</v>
      </c>
      <c r="J32" s="7">
        <f t="shared" si="5"/>
        <v>5728780000</v>
      </c>
      <c r="K32" s="71">
        <f t="shared" si="5"/>
        <v>6042135000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60480074</v>
      </c>
      <c r="C35" s="6">
        <v>338386367</v>
      </c>
      <c r="D35" s="23">
        <v>-2064740149</v>
      </c>
      <c r="E35" s="24">
        <v>0</v>
      </c>
      <c r="F35" s="6">
        <v>0</v>
      </c>
      <c r="G35" s="25">
        <v>0</v>
      </c>
      <c r="H35" s="26">
        <v>2682158906</v>
      </c>
      <c r="I35" s="24">
        <v>8858644220</v>
      </c>
      <c r="J35" s="6">
        <v>8761337900</v>
      </c>
      <c r="K35" s="25">
        <v>7920015220</v>
      </c>
    </row>
    <row r="36" spans="1:11" ht="13.5">
      <c r="A36" s="22" t="s">
        <v>39</v>
      </c>
      <c r="B36" s="6">
        <v>-281101994</v>
      </c>
      <c r="C36" s="6">
        <v>53683560</v>
      </c>
      <c r="D36" s="23">
        <v>1893955652</v>
      </c>
      <c r="E36" s="24">
        <v>4792769000</v>
      </c>
      <c r="F36" s="6">
        <v>5416158129</v>
      </c>
      <c r="G36" s="25">
        <v>5416158129</v>
      </c>
      <c r="H36" s="26">
        <v>1029776009</v>
      </c>
      <c r="I36" s="24">
        <v>58152581440</v>
      </c>
      <c r="J36" s="6">
        <v>60752480970</v>
      </c>
      <c r="K36" s="25">
        <v>63576380000</v>
      </c>
    </row>
    <row r="37" spans="1:11" ht="13.5">
      <c r="A37" s="22" t="s">
        <v>40</v>
      </c>
      <c r="B37" s="6">
        <v>-22136395</v>
      </c>
      <c r="C37" s="6">
        <v>56608853</v>
      </c>
      <c r="D37" s="23">
        <v>649960681</v>
      </c>
      <c r="E37" s="24">
        <v>0</v>
      </c>
      <c r="F37" s="6">
        <v>0</v>
      </c>
      <c r="G37" s="25">
        <v>0</v>
      </c>
      <c r="H37" s="26">
        <v>-284531899</v>
      </c>
      <c r="I37" s="24">
        <v>13316785520</v>
      </c>
      <c r="J37" s="6">
        <v>13453528100</v>
      </c>
      <c r="K37" s="25">
        <v>13584835730</v>
      </c>
    </row>
    <row r="38" spans="1:11" ht="13.5">
      <c r="A38" s="22" t="s">
        <v>41</v>
      </c>
      <c r="B38" s="6">
        <v>0</v>
      </c>
      <c r="C38" s="6">
        <v>-21041553</v>
      </c>
      <c r="D38" s="23">
        <v>-1178664252</v>
      </c>
      <c r="E38" s="24">
        <v>0</v>
      </c>
      <c r="F38" s="6">
        <v>0</v>
      </c>
      <c r="G38" s="25">
        <v>0</v>
      </c>
      <c r="H38" s="26">
        <v>523515066</v>
      </c>
      <c r="I38" s="24">
        <v>13652899620</v>
      </c>
      <c r="J38" s="6">
        <v>13882853390</v>
      </c>
      <c r="K38" s="25">
        <v>14074956640</v>
      </c>
    </row>
    <row r="39" spans="1:11" ht="13.5">
      <c r="A39" s="22" t="s">
        <v>42</v>
      </c>
      <c r="B39" s="6">
        <v>-409949422</v>
      </c>
      <c r="C39" s="6">
        <v>438285875</v>
      </c>
      <c r="D39" s="23">
        <v>362768389</v>
      </c>
      <c r="E39" s="24">
        <v>4792769000</v>
      </c>
      <c r="F39" s="6">
        <v>5416158129</v>
      </c>
      <c r="G39" s="25">
        <v>5416158129</v>
      </c>
      <c r="H39" s="26">
        <v>-521291742</v>
      </c>
      <c r="I39" s="24">
        <v>40041540520</v>
      </c>
      <c r="J39" s="6">
        <v>42177437380</v>
      </c>
      <c r="K39" s="25">
        <v>43836602850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15210064620</v>
      </c>
      <c r="J42" s="6">
        <v>15796265690</v>
      </c>
      <c r="K42" s="25">
        <v>18430225340</v>
      </c>
    </row>
    <row r="43" spans="1:11" ht="13.5">
      <c r="A43" s="22" t="s">
        <v>45</v>
      </c>
      <c r="B43" s="6">
        <v>0</v>
      </c>
      <c r="C43" s="6">
        <v>0</v>
      </c>
      <c r="D43" s="23">
        <v>-86657915</v>
      </c>
      <c r="E43" s="24">
        <v>86657915</v>
      </c>
      <c r="F43" s="6">
        <v>86657915</v>
      </c>
      <c r="G43" s="25">
        <v>86657915</v>
      </c>
      <c r="H43" s="26">
        <v>177615846</v>
      </c>
      <c r="I43" s="24">
        <v>-73945000</v>
      </c>
      <c r="J43" s="6">
        <v>-1564000</v>
      </c>
      <c r="K43" s="25">
        <v>-1395000</v>
      </c>
    </row>
    <row r="44" spans="1:11" ht="13.5">
      <c r="A44" s="22" t="s">
        <v>46</v>
      </c>
      <c r="B44" s="6">
        <v>0</v>
      </c>
      <c r="C44" s="6">
        <v>0</v>
      </c>
      <c r="D44" s="23">
        <v>111798770</v>
      </c>
      <c r="E44" s="24">
        <v>-111798770</v>
      </c>
      <c r="F44" s="6">
        <v>-111798770</v>
      </c>
      <c r="G44" s="25">
        <v>-111798770</v>
      </c>
      <c r="H44" s="26">
        <v>-54031867</v>
      </c>
      <c r="I44" s="24">
        <v>2764582940</v>
      </c>
      <c r="J44" s="6">
        <v>233587860</v>
      </c>
      <c r="K44" s="25">
        <v>132543390</v>
      </c>
    </row>
    <row r="45" spans="1:11" ht="13.5">
      <c r="A45" s="33" t="s">
        <v>47</v>
      </c>
      <c r="B45" s="7">
        <v>0</v>
      </c>
      <c r="C45" s="7">
        <v>0</v>
      </c>
      <c r="D45" s="69">
        <v>25140855</v>
      </c>
      <c r="E45" s="70">
        <v>-25140855</v>
      </c>
      <c r="F45" s="7">
        <v>-25140855</v>
      </c>
      <c r="G45" s="71">
        <v>-25140855</v>
      </c>
      <c r="H45" s="72">
        <v>-320279209</v>
      </c>
      <c r="I45" s="70">
        <v>17900702560</v>
      </c>
      <c r="J45" s="7">
        <v>16028289550</v>
      </c>
      <c r="K45" s="71">
        <v>18561373730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999</v>
      </c>
      <c r="C48" s="6">
        <v>0</v>
      </c>
      <c r="D48" s="23">
        <v>-2217178253</v>
      </c>
      <c r="E48" s="24">
        <v>0</v>
      </c>
      <c r="F48" s="6">
        <v>0</v>
      </c>
      <c r="G48" s="25">
        <v>0</v>
      </c>
      <c r="H48" s="26">
        <v>144577103</v>
      </c>
      <c r="I48" s="24">
        <v>1623611680</v>
      </c>
      <c r="J48" s="6">
        <v>2136837480</v>
      </c>
      <c r="K48" s="25">
        <v>1708039260</v>
      </c>
    </row>
    <row r="49" spans="1:11" ht="13.5">
      <c r="A49" s="22" t="s">
        <v>50</v>
      </c>
      <c r="B49" s="6">
        <f>+B75</f>
        <v>1246315055</v>
      </c>
      <c r="C49" s="6">
        <f aca="true" t="shared" si="6" ref="C49:K49">+C75</f>
        <v>1644383383</v>
      </c>
      <c r="D49" s="23">
        <f t="shared" si="6"/>
        <v>1730872137</v>
      </c>
      <c r="E49" s="24">
        <f t="shared" si="6"/>
        <v>380000000</v>
      </c>
      <c r="F49" s="6">
        <f t="shared" si="6"/>
        <v>380000000</v>
      </c>
      <c r="G49" s="25">
        <f t="shared" si="6"/>
        <v>380000000</v>
      </c>
      <c r="H49" s="26">
        <f t="shared" si="6"/>
        <v>1242130091</v>
      </c>
      <c r="I49" s="24">
        <f t="shared" si="6"/>
        <v>3456455031.061945</v>
      </c>
      <c r="J49" s="6">
        <f t="shared" si="6"/>
        <v>4181501357.731826</v>
      </c>
      <c r="K49" s="25">
        <f t="shared" si="6"/>
        <v>4928211284.861124</v>
      </c>
    </row>
    <row r="50" spans="1:11" ht="13.5">
      <c r="A50" s="33" t="s">
        <v>51</v>
      </c>
      <c r="B50" s="7">
        <f>+B48-B49</f>
        <v>-1246314056</v>
      </c>
      <c r="C50" s="7">
        <f aca="true" t="shared" si="7" ref="C50:K50">+C48-C49</f>
        <v>-1644383383</v>
      </c>
      <c r="D50" s="69">
        <f t="shared" si="7"/>
        <v>-3948050390</v>
      </c>
      <c r="E50" s="70">
        <f t="shared" si="7"/>
        <v>-380000000</v>
      </c>
      <c r="F50" s="7">
        <f t="shared" si="7"/>
        <v>-380000000</v>
      </c>
      <c r="G50" s="71">
        <f t="shared" si="7"/>
        <v>-380000000</v>
      </c>
      <c r="H50" s="72">
        <f t="shared" si="7"/>
        <v>-1097552988</v>
      </c>
      <c r="I50" s="70">
        <f t="shared" si="7"/>
        <v>-1832843351.061945</v>
      </c>
      <c r="J50" s="7">
        <f t="shared" si="7"/>
        <v>-2044663877.7318258</v>
      </c>
      <c r="K50" s="71">
        <f t="shared" si="7"/>
        <v>-3220172024.861124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941261847</v>
      </c>
      <c r="C53" s="6">
        <v>2611450507</v>
      </c>
      <c r="D53" s="23">
        <v>1254924381</v>
      </c>
      <c r="E53" s="24">
        <v>4792769000</v>
      </c>
      <c r="F53" s="6">
        <v>5416158129</v>
      </c>
      <c r="G53" s="25">
        <v>5416158129</v>
      </c>
      <c r="H53" s="26">
        <v>-1807130078</v>
      </c>
      <c r="I53" s="24">
        <v>58078636440</v>
      </c>
      <c r="J53" s="6">
        <v>60676971970</v>
      </c>
      <c r="K53" s="25">
        <v>63499476000</v>
      </c>
    </row>
    <row r="54" spans="1:11" ht="13.5">
      <c r="A54" s="22" t="s">
        <v>54</v>
      </c>
      <c r="B54" s="6">
        <v>0</v>
      </c>
      <c r="C54" s="6">
        <v>219987800</v>
      </c>
      <c r="D54" s="23">
        <v>2679788854</v>
      </c>
      <c r="E54" s="24">
        <v>2958028260</v>
      </c>
      <c r="F54" s="6">
        <v>2948469529</v>
      </c>
      <c r="G54" s="25">
        <v>2948469529</v>
      </c>
      <c r="H54" s="26">
        <v>2485726973</v>
      </c>
      <c r="I54" s="24">
        <v>3025671870</v>
      </c>
      <c r="J54" s="6">
        <v>3108747780</v>
      </c>
      <c r="K54" s="25">
        <v>3183559410</v>
      </c>
    </row>
    <row r="55" spans="1:11" ht="13.5">
      <c r="A55" s="22" t="s">
        <v>55</v>
      </c>
      <c r="B55" s="6">
        <v>-174422778</v>
      </c>
      <c r="C55" s="6">
        <v>746705457</v>
      </c>
      <c r="D55" s="23">
        <v>1655415775</v>
      </c>
      <c r="E55" s="24">
        <v>1832548000</v>
      </c>
      <c r="F55" s="6">
        <v>1988573151</v>
      </c>
      <c r="G55" s="25">
        <v>1988573151</v>
      </c>
      <c r="H55" s="26">
        <v>1399182755</v>
      </c>
      <c r="I55" s="24">
        <v>1735914000</v>
      </c>
      <c r="J55" s="6">
        <v>2263837000</v>
      </c>
      <c r="K55" s="25">
        <v>2340557000</v>
      </c>
    </row>
    <row r="56" spans="1:11" ht="13.5">
      <c r="A56" s="22" t="s">
        <v>56</v>
      </c>
      <c r="B56" s="6">
        <v>24317031</v>
      </c>
      <c r="C56" s="6">
        <v>13408549</v>
      </c>
      <c r="D56" s="23">
        <v>3169857636</v>
      </c>
      <c r="E56" s="24">
        <v>3200065640</v>
      </c>
      <c r="F56" s="6">
        <v>2888125238</v>
      </c>
      <c r="G56" s="25">
        <v>2888125238</v>
      </c>
      <c r="H56" s="26">
        <v>2624660481</v>
      </c>
      <c r="I56" s="24">
        <v>2937372670</v>
      </c>
      <c r="J56" s="6">
        <v>3142045170</v>
      </c>
      <c r="K56" s="25">
        <v>3280405340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1762790653</v>
      </c>
      <c r="C59" s="6">
        <v>1983715120</v>
      </c>
      <c r="D59" s="23">
        <v>1752596946</v>
      </c>
      <c r="E59" s="24">
        <v>1975017540</v>
      </c>
      <c r="F59" s="6">
        <v>1975017540</v>
      </c>
      <c r="G59" s="25">
        <v>1975017540</v>
      </c>
      <c r="H59" s="26">
        <v>2015805780</v>
      </c>
      <c r="I59" s="24">
        <v>2269499100</v>
      </c>
      <c r="J59" s="6">
        <v>2471146929</v>
      </c>
      <c r="K59" s="25">
        <v>2698518958</v>
      </c>
    </row>
    <row r="60" spans="1:11" ht="13.5">
      <c r="A60" s="90" t="s">
        <v>59</v>
      </c>
      <c r="B60" s="6">
        <v>2343757653</v>
      </c>
      <c r="C60" s="6">
        <v>2759382230</v>
      </c>
      <c r="D60" s="23">
        <v>2215499892</v>
      </c>
      <c r="E60" s="24">
        <v>7001979024</v>
      </c>
      <c r="F60" s="6">
        <v>7001979024</v>
      </c>
      <c r="G60" s="25">
        <v>7001979024</v>
      </c>
      <c r="H60" s="26">
        <v>5932491695</v>
      </c>
      <c r="I60" s="24">
        <v>6369925618</v>
      </c>
      <c r="J60" s="6">
        <v>6793776022</v>
      </c>
      <c r="K60" s="25">
        <v>7253784985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153735</v>
      </c>
      <c r="C63" s="98">
        <v>151450</v>
      </c>
      <c r="D63" s="99">
        <v>270604</v>
      </c>
      <c r="E63" s="97">
        <v>140000</v>
      </c>
      <c r="F63" s="98">
        <v>140000</v>
      </c>
      <c r="G63" s="99">
        <v>140000</v>
      </c>
      <c r="H63" s="100">
        <v>140000</v>
      </c>
      <c r="I63" s="97">
        <v>144000</v>
      </c>
      <c r="J63" s="98">
        <v>248104</v>
      </c>
      <c r="K63" s="99">
        <v>248104</v>
      </c>
    </row>
    <row r="64" spans="1:11" ht="13.5">
      <c r="A64" s="96" t="s">
        <v>63</v>
      </c>
      <c r="B64" s="97">
        <v>447000</v>
      </c>
      <c r="C64" s="98">
        <v>420000</v>
      </c>
      <c r="D64" s="99">
        <v>399767</v>
      </c>
      <c r="E64" s="97">
        <v>410000</v>
      </c>
      <c r="F64" s="98">
        <v>410000</v>
      </c>
      <c r="G64" s="99">
        <v>410000</v>
      </c>
      <c r="H64" s="100">
        <v>410000</v>
      </c>
      <c r="I64" s="97">
        <v>410000</v>
      </c>
      <c r="J64" s="98">
        <v>397200</v>
      </c>
      <c r="K64" s="99">
        <v>397200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1.0945096572267765</v>
      </c>
      <c r="J70" s="5">
        <f t="shared" si="8"/>
        <v>1.1026282227776574</v>
      </c>
      <c r="K70" s="5">
        <f t="shared" si="8"/>
        <v>1.102561896842658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42267856830</v>
      </c>
      <c r="J71" s="2">
        <f t="shared" si="9"/>
        <v>45551844940</v>
      </c>
      <c r="K71" s="2">
        <f t="shared" si="9"/>
        <v>48503520840</v>
      </c>
    </row>
    <row r="72" spans="1:11" ht="12.75" hidden="1">
      <c r="A72" s="1" t="s">
        <v>136</v>
      </c>
      <c r="B72" s="2">
        <f>+B77</f>
        <v>-23518961</v>
      </c>
      <c r="C72" s="2">
        <f aca="true" t="shared" si="10" ref="C72:K72">+C77</f>
        <v>122111751</v>
      </c>
      <c r="D72" s="2">
        <f t="shared" si="10"/>
        <v>32755991160</v>
      </c>
      <c r="E72" s="2">
        <f t="shared" si="10"/>
        <v>35476092810</v>
      </c>
      <c r="F72" s="2">
        <f t="shared" si="10"/>
        <v>35458865983</v>
      </c>
      <c r="G72" s="2">
        <f t="shared" si="10"/>
        <v>35458865983</v>
      </c>
      <c r="H72" s="2">
        <f t="shared" si="10"/>
        <v>34534678401</v>
      </c>
      <c r="I72" s="2">
        <f t="shared" si="10"/>
        <v>38618075730</v>
      </c>
      <c r="J72" s="2">
        <f t="shared" si="10"/>
        <v>41312061490</v>
      </c>
      <c r="K72" s="2">
        <f t="shared" si="10"/>
        <v>43991653420</v>
      </c>
    </row>
    <row r="73" spans="1:11" ht="12.75" hidden="1">
      <c r="A73" s="1" t="s">
        <v>137</v>
      </c>
      <c r="B73" s="2">
        <f>+B74</f>
        <v>79799121.83333334</v>
      </c>
      <c r="C73" s="2">
        <f aca="true" t="shared" si="11" ref="C73:K73">+(C78+C80+C81+C82)-(B78+B80+B81+B82)</f>
        <v>74616723</v>
      </c>
      <c r="D73" s="2">
        <f t="shared" si="11"/>
        <v>-24536582</v>
      </c>
      <c r="E73" s="2">
        <f t="shared" si="11"/>
        <v>-154784280</v>
      </c>
      <c r="F73" s="2">
        <f>+(F78+F80+F81+F82)-(D78+D80+D81+D82)</f>
        <v>-154784280</v>
      </c>
      <c r="G73" s="2">
        <f>+(G78+G80+G81+G82)-(D78+D80+D81+D82)</f>
        <v>-154784280</v>
      </c>
      <c r="H73" s="2">
        <f>+(H78+H80+H81+H82)-(D78+D80+D81+D82)</f>
        <v>2714897581</v>
      </c>
      <c r="I73" s="2">
        <f>+(I78+I80+I81+I82)-(E78+E80+E81+E82)</f>
        <v>6676872560</v>
      </c>
      <c r="J73" s="2">
        <f t="shared" si="11"/>
        <v>-622791140</v>
      </c>
      <c r="K73" s="2">
        <f t="shared" si="11"/>
        <v>-600667800</v>
      </c>
    </row>
    <row r="74" spans="1:11" ht="12.75" hidden="1">
      <c r="A74" s="1" t="s">
        <v>138</v>
      </c>
      <c r="B74" s="2">
        <f>+TREND(C74:E74)</f>
        <v>79799121.83333334</v>
      </c>
      <c r="C74" s="2">
        <f>+C73</f>
        <v>74616723</v>
      </c>
      <c r="D74" s="2">
        <f aca="true" t="shared" si="12" ref="D74:K74">+D73</f>
        <v>-24536582</v>
      </c>
      <c r="E74" s="2">
        <f t="shared" si="12"/>
        <v>-154784280</v>
      </c>
      <c r="F74" s="2">
        <f t="shared" si="12"/>
        <v>-154784280</v>
      </c>
      <c r="G74" s="2">
        <f t="shared" si="12"/>
        <v>-154784280</v>
      </c>
      <c r="H74" s="2">
        <f t="shared" si="12"/>
        <v>2714897581</v>
      </c>
      <c r="I74" s="2">
        <f t="shared" si="12"/>
        <v>6676872560</v>
      </c>
      <c r="J74" s="2">
        <f t="shared" si="12"/>
        <v>-622791140</v>
      </c>
      <c r="K74" s="2">
        <f t="shared" si="12"/>
        <v>-600667800</v>
      </c>
    </row>
    <row r="75" spans="1:11" ht="12.75" hidden="1">
      <c r="A75" s="1" t="s">
        <v>139</v>
      </c>
      <c r="B75" s="2">
        <f>+B84-(((B80+B81+B78)*B70)-B79)</f>
        <v>1246315055</v>
      </c>
      <c r="C75" s="2">
        <f aca="true" t="shared" si="13" ref="C75:K75">+C84-(((C80+C81+C78)*C70)-C79)</f>
        <v>1644383383</v>
      </c>
      <c r="D75" s="2">
        <f t="shared" si="13"/>
        <v>1730872137</v>
      </c>
      <c r="E75" s="2">
        <f t="shared" si="13"/>
        <v>380000000</v>
      </c>
      <c r="F75" s="2">
        <f t="shared" si="13"/>
        <v>380000000</v>
      </c>
      <c r="G75" s="2">
        <f t="shared" si="13"/>
        <v>380000000</v>
      </c>
      <c r="H75" s="2">
        <f t="shared" si="13"/>
        <v>1242130091</v>
      </c>
      <c r="I75" s="2">
        <f t="shared" si="13"/>
        <v>3456455031.061945</v>
      </c>
      <c r="J75" s="2">
        <f t="shared" si="13"/>
        <v>4181501357.731826</v>
      </c>
      <c r="K75" s="2">
        <f t="shared" si="13"/>
        <v>4928211284.861124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-23518961</v>
      </c>
      <c r="C77" s="3">
        <v>122111751</v>
      </c>
      <c r="D77" s="3">
        <v>32755991160</v>
      </c>
      <c r="E77" s="3">
        <v>35476092810</v>
      </c>
      <c r="F77" s="3">
        <v>35458865983</v>
      </c>
      <c r="G77" s="3">
        <v>35458865983</v>
      </c>
      <c r="H77" s="3">
        <v>34534678401</v>
      </c>
      <c r="I77" s="3">
        <v>38618075730</v>
      </c>
      <c r="J77" s="3">
        <v>41312061490</v>
      </c>
      <c r="K77" s="3">
        <v>43991653420</v>
      </c>
    </row>
    <row r="78" spans="1:11" ht="12.75" hidden="1">
      <c r="A78" s="1" t="s">
        <v>66</v>
      </c>
      <c r="B78" s="3">
        <v>0</v>
      </c>
      <c r="C78" s="3">
        <v>-151487758</v>
      </c>
      <c r="D78" s="3">
        <v>89088826</v>
      </c>
      <c r="E78" s="3">
        <v>0</v>
      </c>
      <c r="F78" s="3">
        <v>0</v>
      </c>
      <c r="G78" s="3">
        <v>0</v>
      </c>
      <c r="H78" s="3">
        <v>177615846</v>
      </c>
      <c r="I78" s="3">
        <v>73945000</v>
      </c>
      <c r="J78" s="3">
        <v>75509000</v>
      </c>
      <c r="K78" s="3">
        <v>76904000</v>
      </c>
    </row>
    <row r="79" spans="1:11" ht="12.75" hidden="1">
      <c r="A79" s="1" t="s">
        <v>67</v>
      </c>
      <c r="B79" s="3">
        <v>-73050395</v>
      </c>
      <c r="C79" s="3">
        <v>18289625</v>
      </c>
      <c r="D79" s="3">
        <v>482100325</v>
      </c>
      <c r="E79" s="3">
        <v>0</v>
      </c>
      <c r="F79" s="3">
        <v>0</v>
      </c>
      <c r="G79" s="3">
        <v>0</v>
      </c>
      <c r="H79" s="3">
        <v>-328361880</v>
      </c>
      <c r="I79" s="3">
        <v>8465199320</v>
      </c>
      <c r="J79" s="3">
        <v>8540225970</v>
      </c>
      <c r="K79" s="3">
        <v>8616300940</v>
      </c>
    </row>
    <row r="80" spans="1:11" ht="12.75" hidden="1">
      <c r="A80" s="1" t="s">
        <v>68</v>
      </c>
      <c r="B80" s="3">
        <v>63251059</v>
      </c>
      <c r="C80" s="3">
        <v>49441665</v>
      </c>
      <c r="D80" s="3">
        <v>59274659</v>
      </c>
      <c r="E80" s="3">
        <v>0</v>
      </c>
      <c r="F80" s="3">
        <v>0</v>
      </c>
      <c r="G80" s="3">
        <v>0</v>
      </c>
      <c r="H80" s="3">
        <v>3043235865</v>
      </c>
      <c r="I80" s="3">
        <v>6540016420</v>
      </c>
      <c r="J80" s="3">
        <v>5918440960</v>
      </c>
      <c r="K80" s="3">
        <v>5315824860</v>
      </c>
    </row>
    <row r="81" spans="1:11" ht="12.75" hidden="1">
      <c r="A81" s="1" t="s">
        <v>69</v>
      </c>
      <c r="B81" s="3">
        <v>41453080</v>
      </c>
      <c r="C81" s="3">
        <v>281366955</v>
      </c>
      <c r="D81" s="3">
        <v>364577</v>
      </c>
      <c r="E81" s="3">
        <v>0</v>
      </c>
      <c r="F81" s="3">
        <v>0</v>
      </c>
      <c r="G81" s="3">
        <v>0</v>
      </c>
      <c r="H81" s="3">
        <v>-354758883</v>
      </c>
      <c r="I81" s="3">
        <v>5539140</v>
      </c>
      <c r="J81" s="3">
        <v>2326460</v>
      </c>
      <c r="K81" s="3">
        <v>2442760</v>
      </c>
    </row>
    <row r="82" spans="1:11" ht="12.75" hidden="1">
      <c r="A82" s="1" t="s">
        <v>70</v>
      </c>
      <c r="B82" s="3">
        <v>0</v>
      </c>
      <c r="C82" s="3">
        <v>0</v>
      </c>
      <c r="D82" s="3">
        <v>6056218</v>
      </c>
      <c r="E82" s="3">
        <v>0</v>
      </c>
      <c r="F82" s="3">
        <v>0</v>
      </c>
      <c r="G82" s="3">
        <v>0</v>
      </c>
      <c r="H82" s="3">
        <v>3589033</v>
      </c>
      <c r="I82" s="3">
        <v>57372000</v>
      </c>
      <c r="J82" s="3">
        <v>57805000</v>
      </c>
      <c r="K82" s="3">
        <v>58242000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42267856830</v>
      </c>
      <c r="J83" s="3">
        <v>45551844940</v>
      </c>
      <c r="K83" s="3">
        <v>48503520840</v>
      </c>
    </row>
    <row r="84" spans="1:11" ht="12.75" hidden="1">
      <c r="A84" s="1" t="s">
        <v>72</v>
      </c>
      <c r="B84" s="3">
        <v>1319365450</v>
      </c>
      <c r="C84" s="3">
        <v>1626093758</v>
      </c>
      <c r="D84" s="3">
        <v>1248771812</v>
      </c>
      <c r="E84" s="3">
        <v>380000000</v>
      </c>
      <c r="F84" s="3">
        <v>380000000</v>
      </c>
      <c r="G84" s="3">
        <v>380000000</v>
      </c>
      <c r="H84" s="3">
        <v>1570491971</v>
      </c>
      <c r="I84" s="3">
        <v>2236363000</v>
      </c>
      <c r="J84" s="3">
        <v>2252939000</v>
      </c>
      <c r="K84" s="3">
        <v>2260421000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95623234</v>
      </c>
      <c r="D5" s="23">
        <v>101356960</v>
      </c>
      <c r="E5" s="24">
        <v>87919079</v>
      </c>
      <c r="F5" s="6">
        <v>82919079</v>
      </c>
      <c r="G5" s="25">
        <v>82919079</v>
      </c>
      <c r="H5" s="26">
        <v>72744689</v>
      </c>
      <c r="I5" s="24">
        <v>93378802</v>
      </c>
      <c r="J5" s="6">
        <v>99915318</v>
      </c>
      <c r="K5" s="25">
        <v>106909390</v>
      </c>
    </row>
    <row r="6" spans="1:11" ht="13.5">
      <c r="A6" s="22" t="s">
        <v>18</v>
      </c>
      <c r="B6" s="6">
        <v>0</v>
      </c>
      <c r="C6" s="6">
        <v>133990259</v>
      </c>
      <c r="D6" s="23">
        <v>135620529</v>
      </c>
      <c r="E6" s="24">
        <v>154545333</v>
      </c>
      <c r="F6" s="6">
        <v>149645098</v>
      </c>
      <c r="G6" s="25">
        <v>149645098</v>
      </c>
      <c r="H6" s="26">
        <v>126603049</v>
      </c>
      <c r="I6" s="24">
        <v>155796744</v>
      </c>
      <c r="J6" s="6">
        <v>165570246</v>
      </c>
      <c r="K6" s="25">
        <v>177733486</v>
      </c>
    </row>
    <row r="7" spans="1:11" ht="13.5">
      <c r="A7" s="22" t="s">
        <v>19</v>
      </c>
      <c r="B7" s="6">
        <v>0</v>
      </c>
      <c r="C7" s="6">
        <v>2963471</v>
      </c>
      <c r="D7" s="23">
        <v>2819800</v>
      </c>
      <c r="E7" s="24">
        <v>2940000</v>
      </c>
      <c r="F7" s="6">
        <v>2000000</v>
      </c>
      <c r="G7" s="25">
        <v>2000000</v>
      </c>
      <c r="H7" s="26">
        <v>816058</v>
      </c>
      <c r="I7" s="24">
        <v>2940000</v>
      </c>
      <c r="J7" s="6">
        <v>3057600</v>
      </c>
      <c r="K7" s="25">
        <v>3179904</v>
      </c>
    </row>
    <row r="8" spans="1:11" ht="13.5">
      <c r="A8" s="22" t="s">
        <v>20</v>
      </c>
      <c r="B8" s="6">
        <v>0</v>
      </c>
      <c r="C8" s="6">
        <v>82529372</v>
      </c>
      <c r="D8" s="23">
        <v>50837734</v>
      </c>
      <c r="E8" s="24">
        <v>65350001</v>
      </c>
      <c r="F8" s="6">
        <v>68826134</v>
      </c>
      <c r="G8" s="25">
        <v>68826134</v>
      </c>
      <c r="H8" s="26">
        <v>69461409</v>
      </c>
      <c r="I8" s="24">
        <v>76974000</v>
      </c>
      <c r="J8" s="6">
        <v>74345000</v>
      </c>
      <c r="K8" s="25">
        <v>75788000</v>
      </c>
    </row>
    <row r="9" spans="1:11" ht="13.5">
      <c r="A9" s="22" t="s">
        <v>21</v>
      </c>
      <c r="B9" s="6">
        <v>0</v>
      </c>
      <c r="C9" s="6">
        <v>14104526</v>
      </c>
      <c r="D9" s="23">
        <v>1231525</v>
      </c>
      <c r="E9" s="24">
        <v>39257462</v>
      </c>
      <c r="F9" s="6">
        <v>36814820</v>
      </c>
      <c r="G9" s="25">
        <v>36814820</v>
      </c>
      <c r="H9" s="26">
        <v>16969402</v>
      </c>
      <c r="I9" s="24">
        <v>57200007</v>
      </c>
      <c r="J9" s="6">
        <v>51213885</v>
      </c>
      <c r="K9" s="25">
        <v>52804799</v>
      </c>
    </row>
    <row r="10" spans="1:11" ht="25.5">
      <c r="A10" s="27" t="s">
        <v>128</v>
      </c>
      <c r="B10" s="28">
        <f>SUM(B5:B9)</f>
        <v>0</v>
      </c>
      <c r="C10" s="29">
        <f aca="true" t="shared" si="0" ref="C10:K10">SUM(C5:C9)</f>
        <v>329210862</v>
      </c>
      <c r="D10" s="30">
        <f t="shared" si="0"/>
        <v>291866548</v>
      </c>
      <c r="E10" s="28">
        <f t="shared" si="0"/>
        <v>350011875</v>
      </c>
      <c r="F10" s="29">
        <f t="shared" si="0"/>
        <v>340205131</v>
      </c>
      <c r="G10" s="31">
        <f t="shared" si="0"/>
        <v>340205131</v>
      </c>
      <c r="H10" s="32">
        <f t="shared" si="0"/>
        <v>286594607</v>
      </c>
      <c r="I10" s="28">
        <f t="shared" si="0"/>
        <v>386289553</v>
      </c>
      <c r="J10" s="29">
        <f t="shared" si="0"/>
        <v>394102049</v>
      </c>
      <c r="K10" s="31">
        <f t="shared" si="0"/>
        <v>416415579</v>
      </c>
    </row>
    <row r="11" spans="1:11" ht="13.5">
      <c r="A11" s="22" t="s">
        <v>22</v>
      </c>
      <c r="B11" s="6">
        <v>0</v>
      </c>
      <c r="C11" s="6">
        <v>114740524</v>
      </c>
      <c r="D11" s="23">
        <v>105654203</v>
      </c>
      <c r="E11" s="24">
        <v>134788896</v>
      </c>
      <c r="F11" s="6">
        <v>130456087</v>
      </c>
      <c r="G11" s="25">
        <v>130456087</v>
      </c>
      <c r="H11" s="26">
        <v>49908313</v>
      </c>
      <c r="I11" s="24">
        <v>132562946</v>
      </c>
      <c r="J11" s="6">
        <v>141402619</v>
      </c>
      <c r="K11" s="25">
        <v>149600882</v>
      </c>
    </row>
    <row r="12" spans="1:11" ht="13.5">
      <c r="A12" s="22" t="s">
        <v>23</v>
      </c>
      <c r="B12" s="6">
        <v>0</v>
      </c>
      <c r="C12" s="6">
        <v>4104788</v>
      </c>
      <c r="D12" s="23">
        <v>4679488</v>
      </c>
      <c r="E12" s="24">
        <v>5940786</v>
      </c>
      <c r="F12" s="6">
        <v>5940786</v>
      </c>
      <c r="G12" s="25">
        <v>5940786</v>
      </c>
      <c r="H12" s="26">
        <v>1906040</v>
      </c>
      <c r="I12" s="24">
        <v>6223681</v>
      </c>
      <c r="J12" s="6">
        <v>6659341</v>
      </c>
      <c r="K12" s="25">
        <v>7058901</v>
      </c>
    </row>
    <row r="13" spans="1:11" ht="13.5">
      <c r="A13" s="22" t="s">
        <v>129</v>
      </c>
      <c r="B13" s="6">
        <v>0</v>
      </c>
      <c r="C13" s="6">
        <v>13197986</v>
      </c>
      <c r="D13" s="23">
        <v>13658969</v>
      </c>
      <c r="E13" s="24">
        <v>14502050</v>
      </c>
      <c r="F13" s="6">
        <v>14485232</v>
      </c>
      <c r="G13" s="25">
        <v>14485232</v>
      </c>
      <c r="H13" s="26">
        <v>262</v>
      </c>
      <c r="I13" s="24">
        <v>14498850</v>
      </c>
      <c r="J13" s="6">
        <v>15246298</v>
      </c>
      <c r="K13" s="25">
        <v>16019620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130</v>
      </c>
      <c r="B15" s="6">
        <v>0</v>
      </c>
      <c r="C15" s="6">
        <v>92406601</v>
      </c>
      <c r="D15" s="23">
        <v>106343624</v>
      </c>
      <c r="E15" s="24">
        <v>110862530</v>
      </c>
      <c r="F15" s="6">
        <v>110519030</v>
      </c>
      <c r="G15" s="25">
        <v>110519030</v>
      </c>
      <c r="H15" s="26">
        <v>118468535</v>
      </c>
      <c r="I15" s="24">
        <v>140265297</v>
      </c>
      <c r="J15" s="6">
        <v>148569316</v>
      </c>
      <c r="K15" s="25">
        <v>159743555</v>
      </c>
    </row>
    <row r="16" spans="1:11" ht="13.5">
      <c r="A16" s="22" t="s">
        <v>20</v>
      </c>
      <c r="B16" s="6">
        <v>0</v>
      </c>
      <c r="C16" s="6">
        <v>2719014</v>
      </c>
      <c r="D16" s="23">
        <v>2562431</v>
      </c>
      <c r="E16" s="24">
        <v>4019000</v>
      </c>
      <c r="F16" s="6">
        <v>1159420</v>
      </c>
      <c r="G16" s="25">
        <v>1159420</v>
      </c>
      <c r="H16" s="26">
        <v>1678087</v>
      </c>
      <c r="I16" s="24">
        <v>1476000</v>
      </c>
      <c r="J16" s="6">
        <v>1543000</v>
      </c>
      <c r="K16" s="25">
        <v>1553000</v>
      </c>
    </row>
    <row r="17" spans="1:11" ht="13.5">
      <c r="A17" s="22" t="s">
        <v>25</v>
      </c>
      <c r="B17" s="6">
        <v>0</v>
      </c>
      <c r="C17" s="6">
        <v>86976414</v>
      </c>
      <c r="D17" s="23">
        <v>70231431</v>
      </c>
      <c r="E17" s="24">
        <v>74695531</v>
      </c>
      <c r="F17" s="6">
        <v>77608757</v>
      </c>
      <c r="G17" s="25">
        <v>77608757</v>
      </c>
      <c r="H17" s="26">
        <v>65809643</v>
      </c>
      <c r="I17" s="24">
        <v>86722239</v>
      </c>
      <c r="J17" s="6">
        <v>89975077</v>
      </c>
      <c r="K17" s="25">
        <v>95024225</v>
      </c>
    </row>
    <row r="18" spans="1:11" ht="13.5">
      <c r="A18" s="33" t="s">
        <v>26</v>
      </c>
      <c r="B18" s="34">
        <f>SUM(B11:B17)</f>
        <v>0</v>
      </c>
      <c r="C18" s="35">
        <f aca="true" t="shared" si="1" ref="C18:K18">SUM(C11:C17)</f>
        <v>314145327</v>
      </c>
      <c r="D18" s="36">
        <f t="shared" si="1"/>
        <v>303130146</v>
      </c>
      <c r="E18" s="34">
        <f t="shared" si="1"/>
        <v>344808793</v>
      </c>
      <c r="F18" s="35">
        <f t="shared" si="1"/>
        <v>340169312</v>
      </c>
      <c r="G18" s="37">
        <f t="shared" si="1"/>
        <v>340169312</v>
      </c>
      <c r="H18" s="38">
        <f t="shared" si="1"/>
        <v>237770880</v>
      </c>
      <c r="I18" s="34">
        <f t="shared" si="1"/>
        <v>381749013</v>
      </c>
      <c r="J18" s="35">
        <f t="shared" si="1"/>
        <v>403395651</v>
      </c>
      <c r="K18" s="37">
        <f t="shared" si="1"/>
        <v>429000183</v>
      </c>
    </row>
    <row r="19" spans="1:11" ht="13.5">
      <c r="A19" s="33" t="s">
        <v>27</v>
      </c>
      <c r="B19" s="39">
        <f>+B10-B18</f>
        <v>0</v>
      </c>
      <c r="C19" s="40">
        <f aca="true" t="shared" si="2" ref="C19:K19">+C10-C18</f>
        <v>15065535</v>
      </c>
      <c r="D19" s="41">
        <f t="shared" si="2"/>
        <v>-11263598</v>
      </c>
      <c r="E19" s="39">
        <f t="shared" si="2"/>
        <v>5203082</v>
      </c>
      <c r="F19" s="40">
        <f t="shared" si="2"/>
        <v>35819</v>
      </c>
      <c r="G19" s="42">
        <f t="shared" si="2"/>
        <v>35819</v>
      </c>
      <c r="H19" s="43">
        <f t="shared" si="2"/>
        <v>48823727</v>
      </c>
      <c r="I19" s="39">
        <f t="shared" si="2"/>
        <v>4540540</v>
      </c>
      <c r="J19" s="40">
        <f t="shared" si="2"/>
        <v>-9293602</v>
      </c>
      <c r="K19" s="42">
        <f t="shared" si="2"/>
        <v>-12584604</v>
      </c>
    </row>
    <row r="20" spans="1:11" ht="25.5">
      <c r="A20" s="44" t="s">
        <v>28</v>
      </c>
      <c r="B20" s="45">
        <v>0</v>
      </c>
      <c r="C20" s="46">
        <v>535728</v>
      </c>
      <c r="D20" s="47">
        <v>14608112</v>
      </c>
      <c r="E20" s="45">
        <v>18687000</v>
      </c>
      <c r="F20" s="46">
        <v>25100866</v>
      </c>
      <c r="G20" s="48">
        <v>25100866</v>
      </c>
      <c r="H20" s="49">
        <v>24046174</v>
      </c>
      <c r="I20" s="45">
        <v>15836000</v>
      </c>
      <c r="J20" s="46">
        <v>16782000</v>
      </c>
      <c r="K20" s="48">
        <v>17346000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0</v>
      </c>
      <c r="C22" s="58">
        <f aca="true" t="shared" si="3" ref="C22:K22">SUM(C19:C21)</f>
        <v>15601263</v>
      </c>
      <c r="D22" s="59">
        <f t="shared" si="3"/>
        <v>3344514</v>
      </c>
      <c r="E22" s="57">
        <f t="shared" si="3"/>
        <v>23890082</v>
      </c>
      <c r="F22" s="58">
        <f t="shared" si="3"/>
        <v>25136685</v>
      </c>
      <c r="G22" s="60">
        <f t="shared" si="3"/>
        <v>25136685</v>
      </c>
      <c r="H22" s="61">
        <f t="shared" si="3"/>
        <v>72869901</v>
      </c>
      <c r="I22" s="57">
        <f t="shared" si="3"/>
        <v>20376540</v>
      </c>
      <c r="J22" s="58">
        <f t="shared" si="3"/>
        <v>7488398</v>
      </c>
      <c r="K22" s="60">
        <f t="shared" si="3"/>
        <v>4761396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0</v>
      </c>
      <c r="C24" s="40">
        <f aca="true" t="shared" si="4" ref="C24:K24">SUM(C22:C23)</f>
        <v>15601263</v>
      </c>
      <c r="D24" s="41">
        <f t="shared" si="4"/>
        <v>3344514</v>
      </c>
      <c r="E24" s="39">
        <f t="shared" si="4"/>
        <v>23890082</v>
      </c>
      <c r="F24" s="40">
        <f t="shared" si="4"/>
        <v>25136685</v>
      </c>
      <c r="G24" s="42">
        <f t="shared" si="4"/>
        <v>25136685</v>
      </c>
      <c r="H24" s="43">
        <f t="shared" si="4"/>
        <v>72869901</v>
      </c>
      <c r="I24" s="39">
        <f t="shared" si="4"/>
        <v>20376540</v>
      </c>
      <c r="J24" s="40">
        <f t="shared" si="4"/>
        <v>7488398</v>
      </c>
      <c r="K24" s="42">
        <f t="shared" si="4"/>
        <v>4761396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0</v>
      </c>
      <c r="C27" s="7">
        <v>31055388</v>
      </c>
      <c r="D27" s="69">
        <v>18584448</v>
      </c>
      <c r="E27" s="70">
        <v>28331394</v>
      </c>
      <c r="F27" s="7">
        <v>30011411</v>
      </c>
      <c r="G27" s="71">
        <v>30011411</v>
      </c>
      <c r="H27" s="72">
        <v>28342154</v>
      </c>
      <c r="I27" s="70">
        <v>26429192</v>
      </c>
      <c r="J27" s="7">
        <v>26429192</v>
      </c>
      <c r="K27" s="71">
        <v>26429192</v>
      </c>
    </row>
    <row r="28" spans="1:11" ht="13.5">
      <c r="A28" s="73" t="s">
        <v>33</v>
      </c>
      <c r="B28" s="6">
        <v>0</v>
      </c>
      <c r="C28" s="6">
        <v>0</v>
      </c>
      <c r="D28" s="23">
        <v>0</v>
      </c>
      <c r="E28" s="24">
        <v>18737000</v>
      </c>
      <c r="F28" s="6">
        <v>20989030</v>
      </c>
      <c r="G28" s="25">
        <v>20989030</v>
      </c>
      <c r="H28" s="26">
        <v>0</v>
      </c>
      <c r="I28" s="24">
        <v>19095000</v>
      </c>
      <c r="J28" s="6">
        <v>19095000</v>
      </c>
      <c r="K28" s="25">
        <v>19095000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17982004</v>
      </c>
      <c r="E31" s="24">
        <v>9594394</v>
      </c>
      <c r="F31" s="6">
        <v>9022381</v>
      </c>
      <c r="G31" s="25">
        <v>9022381</v>
      </c>
      <c r="H31" s="26">
        <v>0</v>
      </c>
      <c r="I31" s="24">
        <v>7334192</v>
      </c>
      <c r="J31" s="6">
        <v>7334192</v>
      </c>
      <c r="K31" s="25">
        <v>7334192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0</v>
      </c>
      <c r="D32" s="69">
        <f t="shared" si="5"/>
        <v>17982004</v>
      </c>
      <c r="E32" s="70">
        <f t="shared" si="5"/>
        <v>28331394</v>
      </c>
      <c r="F32" s="7">
        <f t="shared" si="5"/>
        <v>30011411</v>
      </c>
      <c r="G32" s="71">
        <f t="shared" si="5"/>
        <v>30011411</v>
      </c>
      <c r="H32" s="72">
        <f t="shared" si="5"/>
        <v>0</v>
      </c>
      <c r="I32" s="70">
        <f t="shared" si="5"/>
        <v>26429192</v>
      </c>
      <c r="J32" s="7">
        <f t="shared" si="5"/>
        <v>26429192</v>
      </c>
      <c r="K32" s="71">
        <f t="shared" si="5"/>
        <v>26429192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0</v>
      </c>
      <c r="C35" s="6">
        <v>25936719</v>
      </c>
      <c r="D35" s="23">
        <v>92967449</v>
      </c>
      <c r="E35" s="24">
        <v>89697544</v>
      </c>
      <c r="F35" s="6">
        <v>79812534</v>
      </c>
      <c r="G35" s="25">
        <v>79812534</v>
      </c>
      <c r="H35" s="26">
        <v>-47409894</v>
      </c>
      <c r="I35" s="24">
        <v>121134791</v>
      </c>
      <c r="J35" s="6">
        <v>54083476</v>
      </c>
      <c r="K35" s="25">
        <v>54417005</v>
      </c>
    </row>
    <row r="36" spans="1:11" ht="13.5">
      <c r="A36" s="22" t="s">
        <v>39</v>
      </c>
      <c r="B36" s="6">
        <v>0</v>
      </c>
      <c r="C36" s="6">
        <v>411492387</v>
      </c>
      <c r="D36" s="23">
        <v>399762930</v>
      </c>
      <c r="E36" s="24">
        <v>370437550</v>
      </c>
      <c r="F36" s="6">
        <v>381323708</v>
      </c>
      <c r="G36" s="25">
        <v>381323708</v>
      </c>
      <c r="H36" s="26">
        <v>27702637</v>
      </c>
      <c r="I36" s="24">
        <v>279481601</v>
      </c>
      <c r="J36" s="6">
        <v>334952611</v>
      </c>
      <c r="K36" s="25">
        <v>334952611</v>
      </c>
    </row>
    <row r="37" spans="1:11" ht="13.5">
      <c r="A37" s="22" t="s">
        <v>40</v>
      </c>
      <c r="B37" s="6">
        <v>0</v>
      </c>
      <c r="C37" s="6">
        <v>58853682</v>
      </c>
      <c r="D37" s="23">
        <v>53649237</v>
      </c>
      <c r="E37" s="24">
        <v>43194999</v>
      </c>
      <c r="F37" s="6">
        <v>-264329276</v>
      </c>
      <c r="G37" s="25">
        <v>-264329276</v>
      </c>
      <c r="H37" s="26">
        <v>-91641455</v>
      </c>
      <c r="I37" s="24">
        <v>61152403</v>
      </c>
      <c r="J37" s="6">
        <v>5472504</v>
      </c>
      <c r="K37" s="25">
        <v>5483411</v>
      </c>
    </row>
    <row r="38" spans="1:11" ht="13.5">
      <c r="A38" s="22" t="s">
        <v>41</v>
      </c>
      <c r="B38" s="6">
        <v>0</v>
      </c>
      <c r="C38" s="6">
        <v>61486037</v>
      </c>
      <c r="D38" s="23">
        <v>59501055</v>
      </c>
      <c r="E38" s="24">
        <v>71454248</v>
      </c>
      <c r="F38" s="6">
        <v>71454248</v>
      </c>
      <c r="G38" s="25">
        <v>71454248</v>
      </c>
      <c r="H38" s="26">
        <v>0</v>
      </c>
      <c r="I38" s="24">
        <v>60929984</v>
      </c>
      <c r="J38" s="6">
        <v>60929984</v>
      </c>
      <c r="K38" s="25">
        <v>60929984</v>
      </c>
    </row>
    <row r="39" spans="1:11" ht="13.5">
      <c r="A39" s="22" t="s">
        <v>42</v>
      </c>
      <c r="B39" s="6">
        <v>0</v>
      </c>
      <c r="C39" s="6">
        <v>301488110</v>
      </c>
      <c r="D39" s="23">
        <v>376235573</v>
      </c>
      <c r="E39" s="24">
        <v>321595765</v>
      </c>
      <c r="F39" s="6">
        <v>628874585</v>
      </c>
      <c r="G39" s="25">
        <v>628874585</v>
      </c>
      <c r="H39" s="26">
        <v>-935708</v>
      </c>
      <c r="I39" s="24">
        <v>258157465</v>
      </c>
      <c r="J39" s="6">
        <v>315145201</v>
      </c>
      <c r="K39" s="25">
        <v>318194825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310934576</v>
      </c>
      <c r="D42" s="23">
        <v>0</v>
      </c>
      <c r="E42" s="24">
        <v>330475138</v>
      </c>
      <c r="F42" s="6">
        <v>20152226</v>
      </c>
      <c r="G42" s="25">
        <v>20152226</v>
      </c>
      <c r="H42" s="26">
        <v>-16956767</v>
      </c>
      <c r="I42" s="24">
        <v>99075364</v>
      </c>
      <c r="J42" s="6">
        <v>100571043</v>
      </c>
      <c r="K42" s="25">
        <v>103382228</v>
      </c>
    </row>
    <row r="43" spans="1:11" ht="13.5">
      <c r="A43" s="22" t="s">
        <v>45</v>
      </c>
      <c r="B43" s="6">
        <v>0</v>
      </c>
      <c r="C43" s="6">
        <v>-59312781</v>
      </c>
      <c r="D43" s="23">
        <v>8219576</v>
      </c>
      <c r="E43" s="24">
        <v>51581818</v>
      </c>
      <c r="F43" s="6">
        <v>21570409</v>
      </c>
      <c r="G43" s="25">
        <v>21570409</v>
      </c>
      <c r="H43" s="26">
        <v>-472178</v>
      </c>
      <c r="I43" s="24">
        <v>-29701192</v>
      </c>
      <c r="J43" s="6">
        <v>-25782000</v>
      </c>
      <c r="K43" s="25">
        <v>-27346000</v>
      </c>
    </row>
    <row r="44" spans="1:11" ht="13.5">
      <c r="A44" s="22" t="s">
        <v>46</v>
      </c>
      <c r="B44" s="6">
        <v>0</v>
      </c>
      <c r="C44" s="6">
        <v>5130531</v>
      </c>
      <c r="D44" s="23">
        <v>333137</v>
      </c>
      <c r="E44" s="24">
        <v>-188668</v>
      </c>
      <c r="F44" s="6">
        <v>0</v>
      </c>
      <c r="G44" s="25">
        <v>0</v>
      </c>
      <c r="H44" s="26">
        <v>-97155</v>
      </c>
      <c r="I44" s="24">
        <v>-47303</v>
      </c>
      <c r="J44" s="6">
        <v>0</v>
      </c>
      <c r="K44" s="25">
        <v>0</v>
      </c>
    </row>
    <row r="45" spans="1:11" ht="13.5">
      <c r="A45" s="33" t="s">
        <v>47</v>
      </c>
      <c r="B45" s="7">
        <v>0</v>
      </c>
      <c r="C45" s="7">
        <v>189548215</v>
      </c>
      <c r="D45" s="69">
        <v>13045131</v>
      </c>
      <c r="E45" s="70">
        <v>408268288</v>
      </c>
      <c r="F45" s="7">
        <v>41722635</v>
      </c>
      <c r="G45" s="71">
        <v>41722635</v>
      </c>
      <c r="H45" s="72">
        <v>-23387465</v>
      </c>
      <c r="I45" s="70">
        <v>103660179</v>
      </c>
      <c r="J45" s="7">
        <v>74789043</v>
      </c>
      <c r="K45" s="71">
        <v>76036228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0</v>
      </c>
      <c r="C48" s="6">
        <v>42392645</v>
      </c>
      <c r="D48" s="23">
        <v>31145278</v>
      </c>
      <c r="E48" s="24">
        <v>58071042</v>
      </c>
      <c r="F48" s="6">
        <v>18872175</v>
      </c>
      <c r="G48" s="25">
        <v>18872175</v>
      </c>
      <c r="H48" s="26">
        <v>-69009207</v>
      </c>
      <c r="I48" s="24">
        <v>61057317</v>
      </c>
      <c r="J48" s="6">
        <v>28973958</v>
      </c>
      <c r="K48" s="25">
        <v>27845562</v>
      </c>
    </row>
    <row r="49" spans="1:11" ht="13.5">
      <c r="A49" s="22" t="s">
        <v>50</v>
      </c>
      <c r="B49" s="6">
        <f>+B75</f>
        <v>0</v>
      </c>
      <c r="C49" s="6">
        <f aca="true" t="shared" si="6" ref="C49:K49">+C75</f>
        <v>56743026.79250524</v>
      </c>
      <c r="D49" s="23">
        <f t="shared" si="6"/>
        <v>59312395</v>
      </c>
      <c r="E49" s="24">
        <f t="shared" si="6"/>
        <v>21356553.52572711</v>
      </c>
      <c r="F49" s="6">
        <f t="shared" si="6"/>
        <v>-307268648.57202464</v>
      </c>
      <c r="G49" s="25">
        <f t="shared" si="6"/>
        <v>-307268648.57202464</v>
      </c>
      <c r="H49" s="26">
        <f t="shared" si="6"/>
        <v>-101077163</v>
      </c>
      <c r="I49" s="24">
        <f t="shared" si="6"/>
        <v>69283254.03648254</v>
      </c>
      <c r="J49" s="6">
        <f t="shared" si="6"/>
        <v>40732897.0975329</v>
      </c>
      <c r="K49" s="25">
        <f t="shared" si="6"/>
        <v>39581493.915380254</v>
      </c>
    </row>
    <row r="50" spans="1:11" ht="13.5">
      <c r="A50" s="33" t="s">
        <v>51</v>
      </c>
      <c r="B50" s="7">
        <f>+B48-B49</f>
        <v>0</v>
      </c>
      <c r="C50" s="7">
        <f aca="true" t="shared" si="7" ref="C50:K50">+C48-C49</f>
        <v>-14350381.792505242</v>
      </c>
      <c r="D50" s="69">
        <f t="shared" si="7"/>
        <v>-28167117</v>
      </c>
      <c r="E50" s="70">
        <f t="shared" si="7"/>
        <v>36714488.47427289</v>
      </c>
      <c r="F50" s="7">
        <f t="shared" si="7"/>
        <v>326140823.57202464</v>
      </c>
      <c r="G50" s="71">
        <f t="shared" si="7"/>
        <v>326140823.57202464</v>
      </c>
      <c r="H50" s="72">
        <f t="shared" si="7"/>
        <v>32067956</v>
      </c>
      <c r="I50" s="70">
        <f t="shared" si="7"/>
        <v>-8225937.036482543</v>
      </c>
      <c r="J50" s="7">
        <f t="shared" si="7"/>
        <v>-11758939.097532898</v>
      </c>
      <c r="K50" s="71">
        <f t="shared" si="7"/>
        <v>-11735931.915380254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0</v>
      </c>
      <c r="C53" s="6">
        <v>352497330</v>
      </c>
      <c r="D53" s="23">
        <v>353503841</v>
      </c>
      <c r="E53" s="24">
        <v>356728140</v>
      </c>
      <c r="F53" s="6">
        <v>363289678</v>
      </c>
      <c r="G53" s="25">
        <v>363289678</v>
      </c>
      <c r="H53" s="26">
        <v>19208844</v>
      </c>
      <c r="I53" s="24">
        <v>269967143</v>
      </c>
      <c r="J53" s="6">
        <v>325438153</v>
      </c>
      <c r="K53" s="25">
        <v>325438153</v>
      </c>
    </row>
    <row r="54" spans="1:11" ht="13.5">
      <c r="A54" s="22" t="s">
        <v>54</v>
      </c>
      <c r="B54" s="6">
        <v>0</v>
      </c>
      <c r="C54" s="6">
        <v>13197986</v>
      </c>
      <c r="D54" s="23">
        <v>13658969</v>
      </c>
      <c r="E54" s="24">
        <v>14502050</v>
      </c>
      <c r="F54" s="6">
        <v>14485232</v>
      </c>
      <c r="G54" s="25">
        <v>14485232</v>
      </c>
      <c r="H54" s="26">
        <v>262</v>
      </c>
      <c r="I54" s="24">
        <v>14498850</v>
      </c>
      <c r="J54" s="6">
        <v>15246298</v>
      </c>
      <c r="K54" s="25">
        <v>16019620</v>
      </c>
    </row>
    <row r="55" spans="1:11" ht="13.5">
      <c r="A55" s="22" t="s">
        <v>55</v>
      </c>
      <c r="B55" s="6">
        <v>0</v>
      </c>
      <c r="C55" s="6">
        <v>71180</v>
      </c>
      <c r="D55" s="23">
        <v>0</v>
      </c>
      <c r="E55" s="24">
        <v>1669729</v>
      </c>
      <c r="F55" s="6">
        <v>312973</v>
      </c>
      <c r="G55" s="25">
        <v>312973</v>
      </c>
      <c r="H55" s="26">
        <v>5995031</v>
      </c>
      <c r="I55" s="24">
        <v>21825000</v>
      </c>
      <c r="J55" s="6">
        <v>21825000</v>
      </c>
      <c r="K55" s="25">
        <v>21825000</v>
      </c>
    </row>
    <row r="56" spans="1:11" ht="13.5">
      <c r="A56" s="22" t="s">
        <v>56</v>
      </c>
      <c r="B56" s="6">
        <v>0</v>
      </c>
      <c r="C56" s="6">
        <v>962873</v>
      </c>
      <c r="D56" s="23">
        <v>2967941</v>
      </c>
      <c r="E56" s="24">
        <v>3989098</v>
      </c>
      <c r="F56" s="6">
        <v>4578098</v>
      </c>
      <c r="G56" s="25">
        <v>4578098</v>
      </c>
      <c r="H56" s="26">
        <v>3654695</v>
      </c>
      <c r="I56" s="24">
        <v>3996060</v>
      </c>
      <c r="J56" s="6">
        <v>4184373</v>
      </c>
      <c r="K56" s="25">
        <v>4547348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3632</v>
      </c>
      <c r="C59" s="6">
        <v>0</v>
      </c>
      <c r="D59" s="23">
        <v>0</v>
      </c>
      <c r="E59" s="24">
        <v>5846222</v>
      </c>
      <c r="F59" s="6">
        <v>5846222</v>
      </c>
      <c r="G59" s="25">
        <v>5846222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12844697</v>
      </c>
      <c r="C60" s="6">
        <v>22122317</v>
      </c>
      <c r="D60" s="23">
        <v>0</v>
      </c>
      <c r="E60" s="24">
        <v>37286384</v>
      </c>
      <c r="F60" s="6">
        <v>37286384</v>
      </c>
      <c r="G60" s="25">
        <v>37286384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0.6674228529345565</v>
      </c>
      <c r="D70" s="5">
        <f t="shared" si="8"/>
        <v>0</v>
      </c>
      <c r="E70" s="5">
        <f t="shared" si="8"/>
        <v>0.9302294834287637</v>
      </c>
      <c r="F70" s="5">
        <f t="shared" si="8"/>
        <v>0.931729345071066</v>
      </c>
      <c r="G70" s="5">
        <f t="shared" si="8"/>
        <v>0.931729345071066</v>
      </c>
      <c r="H70" s="5">
        <f t="shared" si="8"/>
        <v>0</v>
      </c>
      <c r="I70" s="5">
        <f t="shared" si="8"/>
        <v>1.071257808443844</v>
      </c>
      <c r="J70" s="5">
        <f t="shared" si="8"/>
        <v>1.072341537291402</v>
      </c>
      <c r="K70" s="5">
        <f t="shared" si="8"/>
        <v>1.073095557703872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157777497</v>
      </c>
      <c r="D71" s="2">
        <f t="shared" si="9"/>
        <v>0</v>
      </c>
      <c r="E71" s="2">
        <f t="shared" si="9"/>
        <v>246438138</v>
      </c>
      <c r="F71" s="2">
        <f t="shared" si="9"/>
        <v>241671023</v>
      </c>
      <c r="G71" s="2">
        <f t="shared" si="9"/>
        <v>241671023</v>
      </c>
      <c r="H71" s="2">
        <f t="shared" si="9"/>
        <v>0</v>
      </c>
      <c r="I71" s="2">
        <f t="shared" si="9"/>
        <v>319637141</v>
      </c>
      <c r="J71" s="2">
        <f t="shared" si="9"/>
        <v>339609974</v>
      </c>
      <c r="K71" s="2">
        <f t="shared" si="9"/>
        <v>362113601</v>
      </c>
    </row>
    <row r="72" spans="1:11" ht="12.75" hidden="1">
      <c r="A72" s="1" t="s">
        <v>136</v>
      </c>
      <c r="B72" s="2">
        <f>+B77</f>
        <v>0</v>
      </c>
      <c r="C72" s="2">
        <f aca="true" t="shared" si="10" ref="C72:K72">+C77</f>
        <v>236398104</v>
      </c>
      <c r="D72" s="2">
        <f t="shared" si="10"/>
        <v>238484014</v>
      </c>
      <c r="E72" s="2">
        <f t="shared" si="10"/>
        <v>264921874</v>
      </c>
      <c r="F72" s="2">
        <f t="shared" si="10"/>
        <v>259378997</v>
      </c>
      <c r="G72" s="2">
        <f t="shared" si="10"/>
        <v>259378997</v>
      </c>
      <c r="H72" s="2">
        <f t="shared" si="10"/>
        <v>213348153</v>
      </c>
      <c r="I72" s="2">
        <f t="shared" si="10"/>
        <v>298375553</v>
      </c>
      <c r="J72" s="2">
        <f t="shared" si="10"/>
        <v>316699449</v>
      </c>
      <c r="K72" s="2">
        <f t="shared" si="10"/>
        <v>337447675</v>
      </c>
    </row>
    <row r="73" spans="1:11" ht="12.75" hidden="1">
      <c r="A73" s="1" t="s">
        <v>137</v>
      </c>
      <c r="B73" s="2">
        <f>+B74</f>
        <v>52825026.33333331</v>
      </c>
      <c r="C73" s="2">
        <f aca="true" t="shared" si="11" ref="C73:K73">+(C78+C80+C81+C82)-(B78+B80+B81+B82)</f>
        <v>22061356</v>
      </c>
      <c r="D73" s="2">
        <f t="shared" si="11"/>
        <v>69813508</v>
      </c>
      <c r="E73" s="2">
        <f t="shared" si="11"/>
        <v>-67016362</v>
      </c>
      <c r="F73" s="2">
        <f>+(F78+F80+F81+F82)-(D78+D80+D81+D82)</f>
        <v>-37702505</v>
      </c>
      <c r="G73" s="2">
        <f>+(G78+G80+G81+G82)-(D78+D80+D81+D82)</f>
        <v>-37702505</v>
      </c>
      <c r="H73" s="2">
        <f>+(H78+H80+H81+H82)-(D78+D80+D81+D82)</f>
        <v>-71714655</v>
      </c>
      <c r="I73" s="2">
        <f>+(I78+I80+I81+I82)-(E78+E80+E81+E82)</f>
        <v>30575689</v>
      </c>
      <c r="J73" s="2">
        <f t="shared" si="11"/>
        <v>-34967956</v>
      </c>
      <c r="K73" s="2">
        <f t="shared" si="11"/>
        <v>1461925</v>
      </c>
    </row>
    <row r="74" spans="1:11" ht="12.75" hidden="1">
      <c r="A74" s="1" t="s">
        <v>138</v>
      </c>
      <c r="B74" s="2">
        <f>+TREND(C74:E74)</f>
        <v>52825026.33333331</v>
      </c>
      <c r="C74" s="2">
        <f>+C73</f>
        <v>22061356</v>
      </c>
      <c r="D74" s="2">
        <f aca="true" t="shared" si="12" ref="D74:K74">+D73</f>
        <v>69813508</v>
      </c>
      <c r="E74" s="2">
        <f t="shared" si="12"/>
        <v>-67016362</v>
      </c>
      <c r="F74" s="2">
        <f t="shared" si="12"/>
        <v>-37702505</v>
      </c>
      <c r="G74" s="2">
        <f t="shared" si="12"/>
        <v>-37702505</v>
      </c>
      <c r="H74" s="2">
        <f t="shared" si="12"/>
        <v>-71714655</v>
      </c>
      <c r="I74" s="2">
        <f t="shared" si="12"/>
        <v>30575689</v>
      </c>
      <c r="J74" s="2">
        <f t="shared" si="12"/>
        <v>-34967956</v>
      </c>
      <c r="K74" s="2">
        <f t="shared" si="12"/>
        <v>1461925</v>
      </c>
    </row>
    <row r="75" spans="1:11" ht="12.75" hidden="1">
      <c r="A75" s="1" t="s">
        <v>139</v>
      </c>
      <c r="B75" s="2">
        <f>+B84-(((B80+B81+B78)*B70)-B79)</f>
        <v>0</v>
      </c>
      <c r="C75" s="2">
        <f aca="true" t="shared" si="13" ref="C75:K75">+C84-(((C80+C81+C78)*C70)-C79)</f>
        <v>56743026.79250524</v>
      </c>
      <c r="D75" s="2">
        <f t="shared" si="13"/>
        <v>59312395</v>
      </c>
      <c r="E75" s="2">
        <f t="shared" si="13"/>
        <v>21356553.52572711</v>
      </c>
      <c r="F75" s="2">
        <f t="shared" si="13"/>
        <v>-307268648.57202464</v>
      </c>
      <c r="G75" s="2">
        <f t="shared" si="13"/>
        <v>-307268648.57202464</v>
      </c>
      <c r="H75" s="2">
        <f t="shared" si="13"/>
        <v>-101077163</v>
      </c>
      <c r="I75" s="2">
        <f t="shared" si="13"/>
        <v>69283254.03648254</v>
      </c>
      <c r="J75" s="2">
        <f t="shared" si="13"/>
        <v>40732897.0975329</v>
      </c>
      <c r="K75" s="2">
        <f t="shared" si="13"/>
        <v>39581493.915380254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0</v>
      </c>
      <c r="C77" s="3">
        <v>236398104</v>
      </c>
      <c r="D77" s="3">
        <v>238484014</v>
      </c>
      <c r="E77" s="3">
        <v>264921874</v>
      </c>
      <c r="F77" s="3">
        <v>259378997</v>
      </c>
      <c r="G77" s="3">
        <v>259378997</v>
      </c>
      <c r="H77" s="3">
        <v>213348153</v>
      </c>
      <c r="I77" s="3">
        <v>298375553</v>
      </c>
      <c r="J77" s="3">
        <v>316699449</v>
      </c>
      <c r="K77" s="3">
        <v>337447675</v>
      </c>
    </row>
    <row r="78" spans="1:11" ht="12.75" hidden="1">
      <c r="A78" s="1" t="s">
        <v>66</v>
      </c>
      <c r="B78" s="3">
        <v>0</v>
      </c>
      <c r="C78" s="3">
        <v>7063985</v>
      </c>
      <c r="D78" s="3">
        <v>5751099</v>
      </c>
      <c r="E78" s="3">
        <v>0</v>
      </c>
      <c r="F78" s="3">
        <v>0</v>
      </c>
      <c r="G78" s="3">
        <v>0</v>
      </c>
      <c r="H78" s="3">
        <v>-472178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0</v>
      </c>
      <c r="C79" s="3">
        <v>48468130</v>
      </c>
      <c r="D79" s="3">
        <v>42888357</v>
      </c>
      <c r="E79" s="3">
        <v>35503999</v>
      </c>
      <c r="F79" s="3">
        <v>-273472558</v>
      </c>
      <c r="G79" s="3">
        <v>-273472558</v>
      </c>
      <c r="H79" s="3">
        <v>-91738610</v>
      </c>
      <c r="I79" s="3">
        <v>52056424</v>
      </c>
      <c r="J79" s="3">
        <v>244807</v>
      </c>
      <c r="K79" s="3">
        <v>255714</v>
      </c>
    </row>
    <row r="80" spans="1:11" ht="12.75" hidden="1">
      <c r="A80" s="1" t="s">
        <v>68</v>
      </c>
      <c r="B80" s="3">
        <v>0</v>
      </c>
      <c r="C80" s="3">
        <v>16681132</v>
      </c>
      <c r="D80" s="3">
        <v>87974398</v>
      </c>
      <c r="E80" s="3">
        <v>9394502</v>
      </c>
      <c r="F80" s="3">
        <v>38708359</v>
      </c>
      <c r="G80" s="3">
        <v>38708359</v>
      </c>
      <c r="H80" s="3">
        <v>-29558497</v>
      </c>
      <c r="I80" s="3">
        <v>55434191</v>
      </c>
      <c r="J80" s="3">
        <v>20466235</v>
      </c>
      <c r="K80" s="3">
        <v>21928160</v>
      </c>
    </row>
    <row r="81" spans="1:11" ht="12.75" hidden="1">
      <c r="A81" s="1" t="s">
        <v>69</v>
      </c>
      <c r="B81" s="3">
        <v>0</v>
      </c>
      <c r="C81" s="3">
        <v>-1627717</v>
      </c>
      <c r="D81" s="3">
        <v>-1851092</v>
      </c>
      <c r="E81" s="3">
        <v>15464000</v>
      </c>
      <c r="F81" s="3">
        <v>15464000</v>
      </c>
      <c r="G81" s="3">
        <v>15464000</v>
      </c>
      <c r="H81" s="3">
        <v>50190884</v>
      </c>
      <c r="I81" s="3">
        <v>0</v>
      </c>
      <c r="J81" s="3">
        <v>0</v>
      </c>
      <c r="K81" s="3">
        <v>0</v>
      </c>
    </row>
    <row r="82" spans="1:11" ht="12.75" hidden="1">
      <c r="A82" s="1" t="s">
        <v>70</v>
      </c>
      <c r="B82" s="3">
        <v>0</v>
      </c>
      <c r="C82" s="3">
        <v>-56044</v>
      </c>
      <c r="D82" s="3">
        <v>459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157777497</v>
      </c>
      <c r="D83" s="3">
        <v>0</v>
      </c>
      <c r="E83" s="3">
        <v>246438138</v>
      </c>
      <c r="F83" s="3">
        <v>241671023</v>
      </c>
      <c r="G83" s="3">
        <v>241671023</v>
      </c>
      <c r="H83" s="3">
        <v>0</v>
      </c>
      <c r="I83" s="3">
        <v>319637141</v>
      </c>
      <c r="J83" s="3">
        <v>339609974</v>
      </c>
      <c r="K83" s="3">
        <v>362113601</v>
      </c>
    </row>
    <row r="84" spans="1:11" ht="12.75" hidden="1">
      <c r="A84" s="1" t="s">
        <v>72</v>
      </c>
      <c r="B84" s="3">
        <v>0</v>
      </c>
      <c r="C84" s="3">
        <v>23036555</v>
      </c>
      <c r="D84" s="3">
        <v>16424038</v>
      </c>
      <c r="E84" s="3">
        <v>8976666</v>
      </c>
      <c r="F84" s="3">
        <v>16677886</v>
      </c>
      <c r="G84" s="3">
        <v>16677886</v>
      </c>
      <c r="H84" s="3">
        <v>-9338553</v>
      </c>
      <c r="I84" s="3">
        <v>76611140</v>
      </c>
      <c r="J84" s="3">
        <v>62434884</v>
      </c>
      <c r="K84" s="3">
        <v>62856791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17282229</v>
      </c>
      <c r="C5" s="6">
        <v>0</v>
      </c>
      <c r="D5" s="23">
        <v>42623616</v>
      </c>
      <c r="E5" s="24">
        <v>37055751</v>
      </c>
      <c r="F5" s="6">
        <v>41055751</v>
      </c>
      <c r="G5" s="25">
        <v>41055751</v>
      </c>
      <c r="H5" s="26">
        <v>0</v>
      </c>
      <c r="I5" s="24">
        <v>43067484</v>
      </c>
      <c r="J5" s="6">
        <v>45263928</v>
      </c>
      <c r="K5" s="25">
        <v>47798706</v>
      </c>
    </row>
    <row r="6" spans="1:11" ht="13.5">
      <c r="A6" s="22" t="s">
        <v>18</v>
      </c>
      <c r="B6" s="6">
        <v>13737142</v>
      </c>
      <c r="C6" s="6">
        <v>0</v>
      </c>
      <c r="D6" s="23">
        <v>17452286</v>
      </c>
      <c r="E6" s="24">
        <v>16306069</v>
      </c>
      <c r="F6" s="6">
        <v>23176815</v>
      </c>
      <c r="G6" s="25">
        <v>23176815</v>
      </c>
      <c r="H6" s="26">
        <v>0</v>
      </c>
      <c r="I6" s="24">
        <v>26449325</v>
      </c>
      <c r="J6" s="6">
        <v>27662846</v>
      </c>
      <c r="K6" s="25">
        <v>30556682</v>
      </c>
    </row>
    <row r="7" spans="1:11" ht="13.5">
      <c r="A7" s="22" t="s">
        <v>19</v>
      </c>
      <c r="B7" s="6">
        <v>0</v>
      </c>
      <c r="C7" s="6">
        <v>0</v>
      </c>
      <c r="D7" s="23">
        <v>19269959</v>
      </c>
      <c r="E7" s="24">
        <v>12700000</v>
      </c>
      <c r="F7" s="6">
        <v>7760007</v>
      </c>
      <c r="G7" s="25">
        <v>7760007</v>
      </c>
      <c r="H7" s="26">
        <v>0</v>
      </c>
      <c r="I7" s="24">
        <v>3400007</v>
      </c>
      <c r="J7" s="6">
        <v>3800007</v>
      </c>
      <c r="K7" s="25">
        <v>4100007</v>
      </c>
    </row>
    <row r="8" spans="1:11" ht="13.5">
      <c r="A8" s="22" t="s">
        <v>20</v>
      </c>
      <c r="B8" s="6">
        <v>120574166</v>
      </c>
      <c r="C8" s="6">
        <v>0</v>
      </c>
      <c r="D8" s="23">
        <v>144566643</v>
      </c>
      <c r="E8" s="24">
        <v>152508000</v>
      </c>
      <c r="F8" s="6">
        <v>180383000</v>
      </c>
      <c r="G8" s="25">
        <v>180383000</v>
      </c>
      <c r="H8" s="26">
        <v>0</v>
      </c>
      <c r="I8" s="24">
        <v>158178000</v>
      </c>
      <c r="J8" s="6">
        <v>163845004</v>
      </c>
      <c r="K8" s="25">
        <v>161636179</v>
      </c>
    </row>
    <row r="9" spans="1:11" ht="13.5">
      <c r="A9" s="22" t="s">
        <v>21</v>
      </c>
      <c r="B9" s="6">
        <v>5297854</v>
      </c>
      <c r="C9" s="6">
        <v>0</v>
      </c>
      <c r="D9" s="23">
        <v>6784189</v>
      </c>
      <c r="E9" s="24">
        <v>5608199</v>
      </c>
      <c r="F9" s="6">
        <v>6841269</v>
      </c>
      <c r="G9" s="25">
        <v>6841269</v>
      </c>
      <c r="H9" s="26">
        <v>0</v>
      </c>
      <c r="I9" s="24">
        <v>5882157</v>
      </c>
      <c r="J9" s="6">
        <v>6187124</v>
      </c>
      <c r="K9" s="25">
        <v>6397561</v>
      </c>
    </row>
    <row r="10" spans="1:11" ht="25.5">
      <c r="A10" s="27" t="s">
        <v>128</v>
      </c>
      <c r="B10" s="28">
        <f>SUM(B5:B9)</f>
        <v>156891391</v>
      </c>
      <c r="C10" s="29">
        <f aca="true" t="shared" si="0" ref="C10:K10">SUM(C5:C9)</f>
        <v>0</v>
      </c>
      <c r="D10" s="30">
        <f t="shared" si="0"/>
        <v>230696693</v>
      </c>
      <c r="E10" s="28">
        <f t="shared" si="0"/>
        <v>224178019</v>
      </c>
      <c r="F10" s="29">
        <f t="shared" si="0"/>
        <v>259216842</v>
      </c>
      <c r="G10" s="31">
        <f t="shared" si="0"/>
        <v>259216842</v>
      </c>
      <c r="H10" s="32">
        <f t="shared" si="0"/>
        <v>0</v>
      </c>
      <c r="I10" s="28">
        <f t="shared" si="0"/>
        <v>236976973</v>
      </c>
      <c r="J10" s="29">
        <f t="shared" si="0"/>
        <v>246758909</v>
      </c>
      <c r="K10" s="31">
        <f t="shared" si="0"/>
        <v>250489135</v>
      </c>
    </row>
    <row r="11" spans="1:11" ht="13.5">
      <c r="A11" s="22" t="s">
        <v>22</v>
      </c>
      <c r="B11" s="6">
        <v>46428947</v>
      </c>
      <c r="C11" s="6">
        <v>0</v>
      </c>
      <c r="D11" s="23">
        <v>69577217</v>
      </c>
      <c r="E11" s="24">
        <v>110341427</v>
      </c>
      <c r="F11" s="6">
        <v>95477017</v>
      </c>
      <c r="G11" s="25">
        <v>95477017</v>
      </c>
      <c r="H11" s="26">
        <v>0</v>
      </c>
      <c r="I11" s="24">
        <v>107370624</v>
      </c>
      <c r="J11" s="6">
        <v>126088614</v>
      </c>
      <c r="K11" s="25">
        <v>127779361</v>
      </c>
    </row>
    <row r="12" spans="1:11" ht="13.5">
      <c r="A12" s="22" t="s">
        <v>23</v>
      </c>
      <c r="B12" s="6">
        <v>10833497</v>
      </c>
      <c r="C12" s="6">
        <v>4832889</v>
      </c>
      <c r="D12" s="23">
        <v>12162619</v>
      </c>
      <c r="E12" s="24">
        <v>11017936</v>
      </c>
      <c r="F12" s="6">
        <v>11989671</v>
      </c>
      <c r="G12" s="25">
        <v>11989671</v>
      </c>
      <c r="H12" s="26">
        <v>0</v>
      </c>
      <c r="I12" s="24">
        <v>12996671</v>
      </c>
      <c r="J12" s="6">
        <v>13763478</v>
      </c>
      <c r="K12" s="25">
        <v>14561759</v>
      </c>
    </row>
    <row r="13" spans="1:11" ht="13.5">
      <c r="A13" s="22" t="s">
        <v>129</v>
      </c>
      <c r="B13" s="6">
        <v>18228900</v>
      </c>
      <c r="C13" s="6">
        <v>0</v>
      </c>
      <c r="D13" s="23">
        <v>22790411</v>
      </c>
      <c r="E13" s="24">
        <v>16625529</v>
      </c>
      <c r="F13" s="6">
        <v>16625529</v>
      </c>
      <c r="G13" s="25">
        <v>16625529</v>
      </c>
      <c r="H13" s="26">
        <v>0</v>
      </c>
      <c r="I13" s="24">
        <v>22472401</v>
      </c>
      <c r="J13" s="6">
        <v>23372367</v>
      </c>
      <c r="K13" s="25">
        <v>23890009</v>
      </c>
    </row>
    <row r="14" spans="1:11" ht="13.5">
      <c r="A14" s="22" t="s">
        <v>24</v>
      </c>
      <c r="B14" s="6">
        <v>0</v>
      </c>
      <c r="C14" s="6">
        <v>0</v>
      </c>
      <c r="D14" s="23">
        <v>4353</v>
      </c>
      <c r="E14" s="24">
        <v>0</v>
      </c>
      <c r="F14" s="6">
        <v>389</v>
      </c>
      <c r="G14" s="25">
        <v>389</v>
      </c>
      <c r="H14" s="26">
        <v>0</v>
      </c>
      <c r="I14" s="24">
        <v>4</v>
      </c>
      <c r="J14" s="6">
        <v>0</v>
      </c>
      <c r="K14" s="25">
        <v>2</v>
      </c>
    </row>
    <row r="15" spans="1:11" ht="13.5">
      <c r="A15" s="22" t="s">
        <v>130</v>
      </c>
      <c r="B15" s="6">
        <v>11962179</v>
      </c>
      <c r="C15" s="6">
        <v>0</v>
      </c>
      <c r="D15" s="23">
        <v>28911215</v>
      </c>
      <c r="E15" s="24">
        <v>24435487</v>
      </c>
      <c r="F15" s="6">
        <v>45322951</v>
      </c>
      <c r="G15" s="25">
        <v>45322951</v>
      </c>
      <c r="H15" s="26">
        <v>0</v>
      </c>
      <c r="I15" s="24">
        <v>33077574</v>
      </c>
      <c r="J15" s="6">
        <v>30702061</v>
      </c>
      <c r="K15" s="25">
        <v>30902062</v>
      </c>
    </row>
    <row r="16" spans="1:11" ht="13.5">
      <c r="A16" s="22" t="s">
        <v>20</v>
      </c>
      <c r="B16" s="6">
        <v>2</v>
      </c>
      <c r="C16" s="6">
        <v>0</v>
      </c>
      <c r="D16" s="23">
        <v>5086913</v>
      </c>
      <c r="E16" s="24">
        <v>4097094</v>
      </c>
      <c r="F16" s="6">
        <v>13333787</v>
      </c>
      <c r="G16" s="25">
        <v>13333787</v>
      </c>
      <c r="H16" s="26">
        <v>0</v>
      </c>
      <c r="I16" s="24">
        <v>6277149</v>
      </c>
      <c r="J16" s="6">
        <v>3385396</v>
      </c>
      <c r="K16" s="25">
        <v>3385395</v>
      </c>
    </row>
    <row r="17" spans="1:11" ht="13.5">
      <c r="A17" s="22" t="s">
        <v>25</v>
      </c>
      <c r="B17" s="6">
        <v>29502482</v>
      </c>
      <c r="C17" s="6">
        <v>0</v>
      </c>
      <c r="D17" s="23">
        <v>48010413</v>
      </c>
      <c r="E17" s="24">
        <v>39682238</v>
      </c>
      <c r="F17" s="6">
        <v>77048451</v>
      </c>
      <c r="G17" s="25">
        <v>77048451</v>
      </c>
      <c r="H17" s="26">
        <v>0</v>
      </c>
      <c r="I17" s="24">
        <v>51567658</v>
      </c>
      <c r="J17" s="6">
        <v>47224849</v>
      </c>
      <c r="K17" s="25">
        <v>40555348</v>
      </c>
    </row>
    <row r="18" spans="1:11" ht="13.5">
      <c r="A18" s="33" t="s">
        <v>26</v>
      </c>
      <c r="B18" s="34">
        <f>SUM(B11:B17)</f>
        <v>116956007</v>
      </c>
      <c r="C18" s="35">
        <f aca="true" t="shared" si="1" ref="C18:K18">SUM(C11:C17)</f>
        <v>4832889</v>
      </c>
      <c r="D18" s="36">
        <f t="shared" si="1"/>
        <v>186543141</v>
      </c>
      <c r="E18" s="34">
        <f t="shared" si="1"/>
        <v>206199711</v>
      </c>
      <c r="F18" s="35">
        <f t="shared" si="1"/>
        <v>259797795</v>
      </c>
      <c r="G18" s="37">
        <f t="shared" si="1"/>
        <v>259797795</v>
      </c>
      <c r="H18" s="38">
        <f t="shared" si="1"/>
        <v>0</v>
      </c>
      <c r="I18" s="34">
        <f t="shared" si="1"/>
        <v>233762081</v>
      </c>
      <c r="J18" s="35">
        <f t="shared" si="1"/>
        <v>244536765</v>
      </c>
      <c r="K18" s="37">
        <f t="shared" si="1"/>
        <v>241073936</v>
      </c>
    </row>
    <row r="19" spans="1:11" ht="13.5">
      <c r="A19" s="33" t="s">
        <v>27</v>
      </c>
      <c r="B19" s="39">
        <f>+B10-B18</f>
        <v>39935384</v>
      </c>
      <c r="C19" s="40">
        <f aca="true" t="shared" si="2" ref="C19:K19">+C10-C18</f>
        <v>-4832889</v>
      </c>
      <c r="D19" s="41">
        <f t="shared" si="2"/>
        <v>44153552</v>
      </c>
      <c r="E19" s="39">
        <f t="shared" si="2"/>
        <v>17978308</v>
      </c>
      <c r="F19" s="40">
        <f t="shared" si="2"/>
        <v>-580953</v>
      </c>
      <c r="G19" s="42">
        <f t="shared" si="2"/>
        <v>-580953</v>
      </c>
      <c r="H19" s="43">
        <f t="shared" si="2"/>
        <v>0</v>
      </c>
      <c r="I19" s="39">
        <f t="shared" si="2"/>
        <v>3214892</v>
      </c>
      <c r="J19" s="40">
        <f t="shared" si="2"/>
        <v>2222144</v>
      </c>
      <c r="K19" s="42">
        <f t="shared" si="2"/>
        <v>9415199</v>
      </c>
    </row>
    <row r="20" spans="1:11" ht="25.5">
      <c r="A20" s="44" t="s">
        <v>28</v>
      </c>
      <c r="B20" s="45">
        <v>33359558</v>
      </c>
      <c r="C20" s="46">
        <v>0</v>
      </c>
      <c r="D20" s="47">
        <v>39853415</v>
      </c>
      <c r="E20" s="45">
        <v>39109000</v>
      </c>
      <c r="F20" s="46">
        <v>37628000</v>
      </c>
      <c r="G20" s="48">
        <v>37628000</v>
      </c>
      <c r="H20" s="49">
        <v>0</v>
      </c>
      <c r="I20" s="45">
        <v>42806000</v>
      </c>
      <c r="J20" s="46">
        <v>49231000</v>
      </c>
      <c r="K20" s="48">
        <v>50680001</v>
      </c>
    </row>
    <row r="21" spans="1:11" ht="63.75">
      <c r="A21" s="50" t="s">
        <v>131</v>
      </c>
      <c r="B21" s="51">
        <v>541737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73836679</v>
      </c>
      <c r="C22" s="58">
        <f aca="true" t="shared" si="3" ref="C22:K22">SUM(C19:C21)</f>
        <v>-4832889</v>
      </c>
      <c r="D22" s="59">
        <f t="shared" si="3"/>
        <v>84006967</v>
      </c>
      <c r="E22" s="57">
        <f t="shared" si="3"/>
        <v>57087308</v>
      </c>
      <c r="F22" s="58">
        <f t="shared" si="3"/>
        <v>37047047</v>
      </c>
      <c r="G22" s="60">
        <f t="shared" si="3"/>
        <v>37047047</v>
      </c>
      <c r="H22" s="61">
        <f t="shared" si="3"/>
        <v>0</v>
      </c>
      <c r="I22" s="57">
        <f t="shared" si="3"/>
        <v>46020892</v>
      </c>
      <c r="J22" s="58">
        <f t="shared" si="3"/>
        <v>51453144</v>
      </c>
      <c r="K22" s="60">
        <f t="shared" si="3"/>
        <v>60095200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73836679</v>
      </c>
      <c r="C24" s="40">
        <f aca="true" t="shared" si="4" ref="C24:K24">SUM(C22:C23)</f>
        <v>-4832889</v>
      </c>
      <c r="D24" s="41">
        <f t="shared" si="4"/>
        <v>84006967</v>
      </c>
      <c r="E24" s="39">
        <f t="shared" si="4"/>
        <v>57087308</v>
      </c>
      <c r="F24" s="40">
        <f t="shared" si="4"/>
        <v>37047047</v>
      </c>
      <c r="G24" s="42">
        <f t="shared" si="4"/>
        <v>37047047</v>
      </c>
      <c r="H24" s="43">
        <f t="shared" si="4"/>
        <v>0</v>
      </c>
      <c r="I24" s="39">
        <f t="shared" si="4"/>
        <v>46020892</v>
      </c>
      <c r="J24" s="40">
        <f t="shared" si="4"/>
        <v>51453144</v>
      </c>
      <c r="K24" s="42">
        <f t="shared" si="4"/>
        <v>60095200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-79825</v>
      </c>
      <c r="C27" s="7">
        <v>0</v>
      </c>
      <c r="D27" s="69">
        <v>70363222</v>
      </c>
      <c r="E27" s="70">
        <v>93227924</v>
      </c>
      <c r="F27" s="7">
        <v>180946065</v>
      </c>
      <c r="G27" s="71">
        <v>180946065</v>
      </c>
      <c r="H27" s="72">
        <v>0</v>
      </c>
      <c r="I27" s="70">
        <v>92505232</v>
      </c>
      <c r="J27" s="7">
        <v>42792341</v>
      </c>
      <c r="K27" s="71">
        <v>44069765</v>
      </c>
    </row>
    <row r="28" spans="1:11" ht="13.5">
      <c r="A28" s="73" t="s">
        <v>33</v>
      </c>
      <c r="B28" s="6">
        <v>0</v>
      </c>
      <c r="C28" s="6">
        <v>0</v>
      </c>
      <c r="D28" s="23">
        <v>48362422</v>
      </c>
      <c r="E28" s="24">
        <v>33470181</v>
      </c>
      <c r="F28" s="6">
        <v>32728370</v>
      </c>
      <c r="G28" s="25">
        <v>32728370</v>
      </c>
      <c r="H28" s="26">
        <v>0</v>
      </c>
      <c r="I28" s="24">
        <v>35796273</v>
      </c>
      <c r="J28" s="6">
        <v>42792202</v>
      </c>
      <c r="K28" s="25">
        <v>44069605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22000800</v>
      </c>
      <c r="E31" s="24">
        <v>59757743</v>
      </c>
      <c r="F31" s="6">
        <v>148217695</v>
      </c>
      <c r="G31" s="25">
        <v>148217695</v>
      </c>
      <c r="H31" s="26">
        <v>0</v>
      </c>
      <c r="I31" s="24">
        <v>56708959</v>
      </c>
      <c r="J31" s="6">
        <v>139</v>
      </c>
      <c r="K31" s="25">
        <v>160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0</v>
      </c>
      <c r="D32" s="69">
        <f t="shared" si="5"/>
        <v>70363222</v>
      </c>
      <c r="E32" s="70">
        <f t="shared" si="5"/>
        <v>93227924</v>
      </c>
      <c r="F32" s="7">
        <f t="shared" si="5"/>
        <v>180946065</v>
      </c>
      <c r="G32" s="71">
        <f t="shared" si="5"/>
        <v>180946065</v>
      </c>
      <c r="H32" s="72">
        <f t="shared" si="5"/>
        <v>0</v>
      </c>
      <c r="I32" s="70">
        <f t="shared" si="5"/>
        <v>92505232</v>
      </c>
      <c r="J32" s="7">
        <f t="shared" si="5"/>
        <v>42792341</v>
      </c>
      <c r="K32" s="71">
        <f t="shared" si="5"/>
        <v>44069765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392478534</v>
      </c>
      <c r="C35" s="6">
        <v>0</v>
      </c>
      <c r="D35" s="23">
        <v>473890346</v>
      </c>
      <c r="E35" s="24">
        <v>230502022</v>
      </c>
      <c r="F35" s="6">
        <v>370953305</v>
      </c>
      <c r="G35" s="25">
        <v>370953305</v>
      </c>
      <c r="H35" s="26">
        <v>0</v>
      </c>
      <c r="I35" s="24">
        <v>322216792</v>
      </c>
      <c r="J35" s="6">
        <v>62590308</v>
      </c>
      <c r="K35" s="25">
        <v>64806629</v>
      </c>
    </row>
    <row r="36" spans="1:11" ht="13.5">
      <c r="A36" s="22" t="s">
        <v>39</v>
      </c>
      <c r="B36" s="6">
        <v>281802929</v>
      </c>
      <c r="C36" s="6">
        <v>0</v>
      </c>
      <c r="D36" s="23">
        <v>394848106</v>
      </c>
      <c r="E36" s="24">
        <v>513372447</v>
      </c>
      <c r="F36" s="6">
        <v>605832909</v>
      </c>
      <c r="G36" s="25">
        <v>605832909</v>
      </c>
      <c r="H36" s="26">
        <v>0</v>
      </c>
      <c r="I36" s="24">
        <v>665656065</v>
      </c>
      <c r="J36" s="6">
        <v>21114061</v>
      </c>
      <c r="K36" s="25">
        <v>22391485</v>
      </c>
    </row>
    <row r="37" spans="1:11" ht="13.5">
      <c r="A37" s="22" t="s">
        <v>40</v>
      </c>
      <c r="B37" s="6">
        <v>600332059</v>
      </c>
      <c r="C37" s="6">
        <v>0</v>
      </c>
      <c r="D37" s="23">
        <v>170931757</v>
      </c>
      <c r="E37" s="24">
        <v>32053359</v>
      </c>
      <c r="F37" s="6">
        <v>32924012</v>
      </c>
      <c r="G37" s="25">
        <v>32924012</v>
      </c>
      <c r="H37" s="26">
        <v>0</v>
      </c>
      <c r="I37" s="24">
        <v>54989528</v>
      </c>
      <c r="J37" s="6">
        <v>1410540</v>
      </c>
      <c r="K37" s="25">
        <v>1424001</v>
      </c>
    </row>
    <row r="38" spans="1:11" ht="13.5">
      <c r="A38" s="22" t="s">
        <v>41</v>
      </c>
      <c r="B38" s="6">
        <v>0</v>
      </c>
      <c r="C38" s="6">
        <v>0</v>
      </c>
      <c r="D38" s="23">
        <v>1970250</v>
      </c>
      <c r="E38" s="24">
        <v>1088866</v>
      </c>
      <c r="F38" s="6">
        <v>1088866</v>
      </c>
      <c r="G38" s="25">
        <v>1088866</v>
      </c>
      <c r="H38" s="26">
        <v>0</v>
      </c>
      <c r="I38" s="24">
        <v>1088873</v>
      </c>
      <c r="J38" s="6">
        <v>9</v>
      </c>
      <c r="K38" s="25">
        <v>9</v>
      </c>
    </row>
    <row r="39" spans="1:11" ht="13.5">
      <c r="A39" s="22" t="s">
        <v>42</v>
      </c>
      <c r="B39" s="6">
        <v>112725</v>
      </c>
      <c r="C39" s="6">
        <v>0</v>
      </c>
      <c r="D39" s="23">
        <v>611829478</v>
      </c>
      <c r="E39" s="24">
        <v>653644936</v>
      </c>
      <c r="F39" s="6">
        <v>942773336</v>
      </c>
      <c r="G39" s="25">
        <v>942773336</v>
      </c>
      <c r="H39" s="26">
        <v>0</v>
      </c>
      <c r="I39" s="24">
        <v>896327190</v>
      </c>
      <c r="J39" s="6">
        <v>30840676</v>
      </c>
      <c r="K39" s="25">
        <v>25678904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-3925472</v>
      </c>
      <c r="E42" s="24">
        <v>234567094</v>
      </c>
      <c r="F42" s="6">
        <v>30567165</v>
      </c>
      <c r="G42" s="25">
        <v>30567165</v>
      </c>
      <c r="H42" s="26">
        <v>0</v>
      </c>
      <c r="I42" s="24">
        <v>41414723</v>
      </c>
      <c r="J42" s="6">
        <v>244680161</v>
      </c>
      <c r="K42" s="25">
        <v>246130147</v>
      </c>
    </row>
    <row r="43" spans="1:11" ht="13.5">
      <c r="A43" s="22" t="s">
        <v>45</v>
      </c>
      <c r="B43" s="6">
        <v>0</v>
      </c>
      <c r="C43" s="6">
        <v>0</v>
      </c>
      <c r="D43" s="23">
        <v>-804944</v>
      </c>
      <c r="E43" s="24">
        <v>0</v>
      </c>
      <c r="F43" s="6">
        <v>-208078349</v>
      </c>
      <c r="G43" s="25">
        <v>-208078349</v>
      </c>
      <c r="H43" s="26">
        <v>0</v>
      </c>
      <c r="I43" s="24">
        <v>-106381016</v>
      </c>
      <c r="J43" s="6">
        <v>-58523645</v>
      </c>
      <c r="K43" s="25">
        <v>-59972645</v>
      </c>
    </row>
    <row r="44" spans="1:11" ht="13.5">
      <c r="A44" s="22" t="s">
        <v>46</v>
      </c>
      <c r="B44" s="6">
        <v>578361</v>
      </c>
      <c r="C44" s="6">
        <v>-578361</v>
      </c>
      <c r="D44" s="23">
        <v>1384248</v>
      </c>
      <c r="E44" s="24">
        <v>-669397</v>
      </c>
      <c r="F44" s="6">
        <v>10001</v>
      </c>
      <c r="G44" s="25">
        <v>10001</v>
      </c>
      <c r="H44" s="26">
        <v>0</v>
      </c>
      <c r="I44" s="24">
        <v>2</v>
      </c>
      <c r="J44" s="6">
        <v>1072307</v>
      </c>
      <c r="K44" s="25">
        <v>0</v>
      </c>
    </row>
    <row r="45" spans="1:11" ht="13.5">
      <c r="A45" s="33" t="s">
        <v>47</v>
      </c>
      <c r="B45" s="7">
        <v>231748766</v>
      </c>
      <c r="C45" s="7">
        <v>-578361</v>
      </c>
      <c r="D45" s="69">
        <v>263524285</v>
      </c>
      <c r="E45" s="70">
        <v>421451090</v>
      </c>
      <c r="F45" s="7">
        <v>109858609</v>
      </c>
      <c r="G45" s="71">
        <v>109858609</v>
      </c>
      <c r="H45" s="72">
        <v>0</v>
      </c>
      <c r="I45" s="70">
        <v>149875029</v>
      </c>
      <c r="J45" s="7">
        <v>187228851</v>
      </c>
      <c r="K45" s="71">
        <v>186157530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215620094</v>
      </c>
      <c r="C48" s="6">
        <v>0</v>
      </c>
      <c r="D48" s="23">
        <v>292191640</v>
      </c>
      <c r="E48" s="24">
        <v>118653733</v>
      </c>
      <c r="F48" s="6">
        <v>189882711</v>
      </c>
      <c r="G48" s="25">
        <v>189882711</v>
      </c>
      <c r="H48" s="26">
        <v>0</v>
      </c>
      <c r="I48" s="24">
        <v>203430780</v>
      </c>
      <c r="J48" s="6">
        <v>-2649959</v>
      </c>
      <c r="K48" s="25">
        <v>-2648950</v>
      </c>
    </row>
    <row r="49" spans="1:11" ht="13.5">
      <c r="A49" s="22" t="s">
        <v>50</v>
      </c>
      <c r="B49" s="6">
        <f>+B75</f>
        <v>600993935</v>
      </c>
      <c r="C49" s="6">
        <f aca="true" t="shared" si="6" ref="C49:K49">+C75</f>
        <v>0</v>
      </c>
      <c r="D49" s="23">
        <f t="shared" si="6"/>
        <v>400000085.36767375</v>
      </c>
      <c r="E49" s="24">
        <f t="shared" si="6"/>
        <v>-3687494.8183397204</v>
      </c>
      <c r="F49" s="6">
        <f t="shared" si="6"/>
        <v>24614761.014260784</v>
      </c>
      <c r="G49" s="25">
        <f t="shared" si="6"/>
        <v>24614761.014260784</v>
      </c>
      <c r="H49" s="26">
        <f t="shared" si="6"/>
        <v>0</v>
      </c>
      <c r="I49" s="24">
        <f t="shared" si="6"/>
        <v>5728499.786205292</v>
      </c>
      <c r="J49" s="6">
        <f t="shared" si="6"/>
        <v>-6671835.301800072</v>
      </c>
      <c r="K49" s="25">
        <f t="shared" si="6"/>
        <v>-4885097.582334273</v>
      </c>
    </row>
    <row r="50" spans="1:11" ht="13.5">
      <c r="A50" s="33" t="s">
        <v>51</v>
      </c>
      <c r="B50" s="7">
        <f>+B48-B49</f>
        <v>-385373841</v>
      </c>
      <c r="C50" s="7">
        <f aca="true" t="shared" si="7" ref="C50:K50">+C48-C49</f>
        <v>0</v>
      </c>
      <c r="D50" s="69">
        <f t="shared" si="7"/>
        <v>-107808445.36767375</v>
      </c>
      <c r="E50" s="70">
        <f t="shared" si="7"/>
        <v>122341227.81833972</v>
      </c>
      <c r="F50" s="7">
        <f t="shared" si="7"/>
        <v>165267949.98573923</v>
      </c>
      <c r="G50" s="71">
        <f t="shared" si="7"/>
        <v>165267949.98573923</v>
      </c>
      <c r="H50" s="72">
        <f t="shared" si="7"/>
        <v>0</v>
      </c>
      <c r="I50" s="70">
        <f t="shared" si="7"/>
        <v>197702280.2137947</v>
      </c>
      <c r="J50" s="7">
        <f t="shared" si="7"/>
        <v>4021876.301800072</v>
      </c>
      <c r="K50" s="71">
        <f t="shared" si="7"/>
        <v>2236147.5823342726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225015606</v>
      </c>
      <c r="C53" s="6">
        <v>0</v>
      </c>
      <c r="D53" s="23">
        <v>281468393</v>
      </c>
      <c r="E53" s="24">
        <v>422087133</v>
      </c>
      <c r="F53" s="6">
        <v>441641241</v>
      </c>
      <c r="G53" s="25">
        <v>441641241</v>
      </c>
      <c r="H53" s="26">
        <v>0</v>
      </c>
      <c r="I53" s="24">
        <v>576205174</v>
      </c>
      <c r="J53" s="6">
        <v>-21678256</v>
      </c>
      <c r="K53" s="25">
        <v>-21678256</v>
      </c>
    </row>
    <row r="54" spans="1:11" ht="13.5">
      <c r="A54" s="22" t="s">
        <v>54</v>
      </c>
      <c r="B54" s="6">
        <v>0</v>
      </c>
      <c r="C54" s="6">
        <v>0</v>
      </c>
      <c r="D54" s="23">
        <v>20438020</v>
      </c>
      <c r="E54" s="24">
        <v>16625529</v>
      </c>
      <c r="F54" s="6">
        <v>16625529</v>
      </c>
      <c r="G54" s="25">
        <v>16625529</v>
      </c>
      <c r="H54" s="26">
        <v>0</v>
      </c>
      <c r="I54" s="24">
        <v>22472401</v>
      </c>
      <c r="J54" s="6">
        <v>23372367</v>
      </c>
      <c r="K54" s="25">
        <v>23890009</v>
      </c>
    </row>
    <row r="55" spans="1:11" ht="13.5">
      <c r="A55" s="22" t="s">
        <v>55</v>
      </c>
      <c r="B55" s="6">
        <v>0</v>
      </c>
      <c r="C55" s="6">
        <v>0</v>
      </c>
      <c r="D55" s="23">
        <v>747576</v>
      </c>
      <c r="E55" s="24">
        <v>2868404</v>
      </c>
      <c r="F55" s="6">
        <v>2982050</v>
      </c>
      <c r="G55" s="25">
        <v>2982050</v>
      </c>
      <c r="H55" s="26">
        <v>0</v>
      </c>
      <c r="I55" s="24">
        <v>1878884</v>
      </c>
      <c r="J55" s="6">
        <v>9</v>
      </c>
      <c r="K55" s="25">
        <v>14</v>
      </c>
    </row>
    <row r="56" spans="1:11" ht="13.5">
      <c r="A56" s="22" t="s">
        <v>56</v>
      </c>
      <c r="B56" s="6">
        <v>11013185</v>
      </c>
      <c r="C56" s="6">
        <v>0</v>
      </c>
      <c r="D56" s="23">
        <v>5257206</v>
      </c>
      <c r="E56" s="24">
        <v>2678236</v>
      </c>
      <c r="F56" s="6">
        <v>7955184</v>
      </c>
      <c r="G56" s="25">
        <v>7955184</v>
      </c>
      <c r="H56" s="26">
        <v>0</v>
      </c>
      <c r="I56" s="24">
        <v>3152467</v>
      </c>
      <c r="J56" s="6">
        <v>3807710</v>
      </c>
      <c r="K56" s="25">
        <v>3807713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2610254</v>
      </c>
      <c r="F59" s="6">
        <v>2610254</v>
      </c>
      <c r="G59" s="25">
        <v>2610254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2601029</v>
      </c>
      <c r="C60" s="6">
        <v>3755912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0.03506176925489995</v>
      </c>
      <c r="E70" s="5">
        <f t="shared" si="8"/>
        <v>0.7656969701658785</v>
      </c>
      <c r="F70" s="5">
        <f t="shared" si="8"/>
        <v>0.6297131559402881</v>
      </c>
      <c r="G70" s="5">
        <f t="shared" si="8"/>
        <v>0.6297131559402881</v>
      </c>
      <c r="H70" s="5">
        <f t="shared" si="8"/>
        <v>0</v>
      </c>
      <c r="I70" s="5">
        <f t="shared" si="8"/>
        <v>0.7509782760305176</v>
      </c>
      <c r="J70" s="5">
        <f t="shared" si="8"/>
        <v>0.6902867740182718</v>
      </c>
      <c r="K70" s="5">
        <f t="shared" si="8"/>
        <v>0.6443393577330412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2219615</v>
      </c>
      <c r="E71" s="2">
        <f t="shared" si="9"/>
        <v>45128354</v>
      </c>
      <c r="F71" s="2">
        <f t="shared" si="9"/>
        <v>44527317</v>
      </c>
      <c r="G71" s="2">
        <f t="shared" si="9"/>
        <v>44527317</v>
      </c>
      <c r="H71" s="2">
        <f t="shared" si="9"/>
        <v>0</v>
      </c>
      <c r="I71" s="2">
        <f t="shared" si="9"/>
        <v>56597652</v>
      </c>
      <c r="J71" s="2">
        <f t="shared" si="9"/>
        <v>54586989</v>
      </c>
      <c r="K71" s="2">
        <f t="shared" si="9"/>
        <v>54586989</v>
      </c>
    </row>
    <row r="72" spans="1:11" ht="12.75" hidden="1">
      <c r="A72" s="1" t="s">
        <v>136</v>
      </c>
      <c r="B72" s="2">
        <f>+B77</f>
        <v>34330026</v>
      </c>
      <c r="C72" s="2">
        <f aca="true" t="shared" si="10" ref="C72:K72">+C77</f>
        <v>0</v>
      </c>
      <c r="D72" s="2">
        <f t="shared" si="10"/>
        <v>63305847</v>
      </c>
      <c r="E72" s="2">
        <f t="shared" si="10"/>
        <v>58937616</v>
      </c>
      <c r="F72" s="2">
        <f t="shared" si="10"/>
        <v>70710476</v>
      </c>
      <c r="G72" s="2">
        <f t="shared" si="10"/>
        <v>70710476</v>
      </c>
      <c r="H72" s="2">
        <f t="shared" si="10"/>
        <v>0</v>
      </c>
      <c r="I72" s="2">
        <f t="shared" si="10"/>
        <v>75365232</v>
      </c>
      <c r="J72" s="2">
        <f t="shared" si="10"/>
        <v>79078712</v>
      </c>
      <c r="K72" s="2">
        <f t="shared" si="10"/>
        <v>84717763</v>
      </c>
    </row>
    <row r="73" spans="1:11" ht="12.75" hidden="1">
      <c r="A73" s="1" t="s">
        <v>137</v>
      </c>
      <c r="B73" s="2">
        <f>+B74</f>
        <v>-74527844.00000004</v>
      </c>
      <c r="C73" s="2">
        <f aca="true" t="shared" si="11" ref="C73:K73">+(C78+C80+C81+C82)-(B78+B80+B81+B82)</f>
        <v>-175732073</v>
      </c>
      <c r="D73" s="2">
        <f t="shared" si="11"/>
        <v>180822439</v>
      </c>
      <c r="E73" s="2">
        <f t="shared" si="11"/>
        <v>-69848423</v>
      </c>
      <c r="F73" s="2">
        <f>+(F78+F80+F81+F82)-(D78+D80+D81+D82)</f>
        <v>-626118</v>
      </c>
      <c r="G73" s="2">
        <f>+(G78+G80+G81+G82)-(D78+D80+D81+D82)</f>
        <v>-626118</v>
      </c>
      <c r="H73" s="2">
        <f>+(H78+H80+H81+H82)-(D78+D80+D81+D82)</f>
        <v>-180822439</v>
      </c>
      <c r="I73" s="2">
        <f>+(I78+I80+I81+I82)-(E78+E80+E81+E82)</f>
        <v>3557272</v>
      </c>
      <c r="J73" s="2">
        <f t="shared" si="11"/>
        <v>-49291027</v>
      </c>
      <c r="K73" s="2">
        <f t="shared" si="11"/>
        <v>2215312</v>
      </c>
    </row>
    <row r="74" spans="1:11" ht="12.75" hidden="1">
      <c r="A74" s="1" t="s">
        <v>138</v>
      </c>
      <c r="B74" s="2">
        <f>+TREND(C74:E74)</f>
        <v>-74527844.00000004</v>
      </c>
      <c r="C74" s="2">
        <f>+C73</f>
        <v>-175732073</v>
      </c>
      <c r="D74" s="2">
        <f aca="true" t="shared" si="12" ref="D74:K74">+D73</f>
        <v>180822439</v>
      </c>
      <c r="E74" s="2">
        <f t="shared" si="12"/>
        <v>-69848423</v>
      </c>
      <c r="F74" s="2">
        <f t="shared" si="12"/>
        <v>-626118</v>
      </c>
      <c r="G74" s="2">
        <f t="shared" si="12"/>
        <v>-626118</v>
      </c>
      <c r="H74" s="2">
        <f t="shared" si="12"/>
        <v>-180822439</v>
      </c>
      <c r="I74" s="2">
        <f t="shared" si="12"/>
        <v>3557272</v>
      </c>
      <c r="J74" s="2">
        <f t="shared" si="12"/>
        <v>-49291027</v>
      </c>
      <c r="K74" s="2">
        <f t="shared" si="12"/>
        <v>2215312</v>
      </c>
    </row>
    <row r="75" spans="1:11" ht="12.75" hidden="1">
      <c r="A75" s="1" t="s">
        <v>139</v>
      </c>
      <c r="B75" s="2">
        <f>+B84-(((B80+B81+B78)*B70)-B79)</f>
        <v>600993935</v>
      </c>
      <c r="C75" s="2">
        <f aca="true" t="shared" si="13" ref="C75:K75">+C84-(((C80+C81+C78)*C70)-C79)</f>
        <v>0</v>
      </c>
      <c r="D75" s="2">
        <f t="shared" si="13"/>
        <v>400000085.36767375</v>
      </c>
      <c r="E75" s="2">
        <f t="shared" si="13"/>
        <v>-3687494.8183397204</v>
      </c>
      <c r="F75" s="2">
        <f t="shared" si="13"/>
        <v>24614761.014260784</v>
      </c>
      <c r="G75" s="2">
        <f t="shared" si="13"/>
        <v>24614761.014260784</v>
      </c>
      <c r="H75" s="2">
        <f t="shared" si="13"/>
        <v>0</v>
      </c>
      <c r="I75" s="2">
        <f t="shared" si="13"/>
        <v>5728499.786205292</v>
      </c>
      <c r="J75" s="2">
        <f t="shared" si="13"/>
        <v>-6671835.301800072</v>
      </c>
      <c r="K75" s="2">
        <f t="shared" si="13"/>
        <v>-4885097.582334273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34330026</v>
      </c>
      <c r="C77" s="3">
        <v>0</v>
      </c>
      <c r="D77" s="3">
        <v>63305847</v>
      </c>
      <c r="E77" s="3">
        <v>58937616</v>
      </c>
      <c r="F77" s="3">
        <v>70710476</v>
      </c>
      <c r="G77" s="3">
        <v>70710476</v>
      </c>
      <c r="H77" s="3">
        <v>0</v>
      </c>
      <c r="I77" s="3">
        <v>75365232</v>
      </c>
      <c r="J77" s="3">
        <v>79078712</v>
      </c>
      <c r="K77" s="3">
        <v>84717763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1</v>
      </c>
      <c r="J78" s="3">
        <v>1</v>
      </c>
      <c r="K78" s="3">
        <v>1</v>
      </c>
    </row>
    <row r="79" spans="1:11" ht="12.75" hidden="1">
      <c r="A79" s="1" t="s">
        <v>67</v>
      </c>
      <c r="B79" s="3">
        <v>595687836</v>
      </c>
      <c r="C79" s="3">
        <v>0</v>
      </c>
      <c r="D79" s="3">
        <v>161476795</v>
      </c>
      <c r="E79" s="3">
        <v>24604984</v>
      </c>
      <c r="F79" s="3">
        <v>25242860</v>
      </c>
      <c r="G79" s="3">
        <v>25242860</v>
      </c>
      <c r="H79" s="3">
        <v>0</v>
      </c>
      <c r="I79" s="3">
        <v>45155975</v>
      </c>
      <c r="J79" s="3">
        <v>-163848</v>
      </c>
      <c r="K79" s="3">
        <v>-150387</v>
      </c>
    </row>
    <row r="80" spans="1:11" ht="12.75" hidden="1">
      <c r="A80" s="1" t="s">
        <v>68</v>
      </c>
      <c r="B80" s="3">
        <v>66610887</v>
      </c>
      <c r="C80" s="3">
        <v>0</v>
      </c>
      <c r="D80" s="3">
        <v>57017055</v>
      </c>
      <c r="E80" s="3">
        <v>55041746</v>
      </c>
      <c r="F80" s="3">
        <v>67889061</v>
      </c>
      <c r="G80" s="3">
        <v>67889061</v>
      </c>
      <c r="H80" s="3">
        <v>0</v>
      </c>
      <c r="I80" s="3">
        <v>66542130</v>
      </c>
      <c r="J80" s="3">
        <v>26451787</v>
      </c>
      <c r="K80" s="3">
        <v>28468385</v>
      </c>
    </row>
    <row r="81" spans="1:11" ht="12.75" hidden="1">
      <c r="A81" s="1" t="s">
        <v>69</v>
      </c>
      <c r="B81" s="3">
        <v>106509014</v>
      </c>
      <c r="C81" s="3">
        <v>0</v>
      </c>
      <c r="D81" s="3">
        <v>123805384</v>
      </c>
      <c r="E81" s="3">
        <v>55932270</v>
      </c>
      <c r="F81" s="3">
        <v>112307260</v>
      </c>
      <c r="G81" s="3">
        <v>112307260</v>
      </c>
      <c r="H81" s="3">
        <v>0</v>
      </c>
      <c r="I81" s="3">
        <v>47989157</v>
      </c>
      <c r="J81" s="3">
        <v>38788473</v>
      </c>
      <c r="K81" s="3">
        <v>38987187</v>
      </c>
    </row>
    <row r="82" spans="1:11" ht="12.75" hidden="1">
      <c r="A82" s="1" t="s">
        <v>70</v>
      </c>
      <c r="B82" s="3">
        <v>2612172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2219615</v>
      </c>
      <c r="E83" s="3">
        <v>45128354</v>
      </c>
      <c r="F83" s="3">
        <v>44527317</v>
      </c>
      <c r="G83" s="3">
        <v>44527317</v>
      </c>
      <c r="H83" s="3">
        <v>0</v>
      </c>
      <c r="I83" s="3">
        <v>56597652</v>
      </c>
      <c r="J83" s="3">
        <v>54586989</v>
      </c>
      <c r="K83" s="3">
        <v>54586989</v>
      </c>
    </row>
    <row r="84" spans="1:11" ht="12.75" hidden="1">
      <c r="A84" s="1" t="s">
        <v>72</v>
      </c>
      <c r="B84" s="3">
        <v>5306099</v>
      </c>
      <c r="C84" s="3">
        <v>0</v>
      </c>
      <c r="D84" s="3">
        <v>244863245</v>
      </c>
      <c r="E84" s="3">
        <v>56679989</v>
      </c>
      <c r="F84" s="3">
        <v>112843895</v>
      </c>
      <c r="G84" s="3">
        <v>112843895</v>
      </c>
      <c r="H84" s="3">
        <v>0</v>
      </c>
      <c r="I84" s="3">
        <v>46583034</v>
      </c>
      <c r="J84" s="3">
        <v>38526502</v>
      </c>
      <c r="K84" s="3">
        <v>38729570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13085269</v>
      </c>
      <c r="C5" s="6">
        <v>18476181</v>
      </c>
      <c r="D5" s="23">
        <v>17433036</v>
      </c>
      <c r="E5" s="24">
        <v>16499998</v>
      </c>
      <c r="F5" s="6">
        <v>18617311</v>
      </c>
      <c r="G5" s="25">
        <v>18617311</v>
      </c>
      <c r="H5" s="26">
        <v>18020726</v>
      </c>
      <c r="I5" s="24">
        <v>18617311</v>
      </c>
      <c r="J5" s="6">
        <v>19399238</v>
      </c>
      <c r="K5" s="25">
        <v>20252805</v>
      </c>
    </row>
    <row r="6" spans="1:11" ht="13.5">
      <c r="A6" s="22" t="s">
        <v>18</v>
      </c>
      <c r="B6" s="6">
        <v>126689</v>
      </c>
      <c r="C6" s="6">
        <v>429367</v>
      </c>
      <c r="D6" s="23">
        <v>331</v>
      </c>
      <c r="E6" s="24">
        <v>399996</v>
      </c>
      <c r="F6" s="6">
        <v>399996</v>
      </c>
      <c r="G6" s="25">
        <v>399996</v>
      </c>
      <c r="H6" s="26">
        <v>492257</v>
      </c>
      <c r="I6" s="24">
        <v>539316</v>
      </c>
      <c r="J6" s="6">
        <v>561966</v>
      </c>
      <c r="K6" s="25">
        <v>586694</v>
      </c>
    </row>
    <row r="7" spans="1:11" ht="13.5">
      <c r="A7" s="22" t="s">
        <v>19</v>
      </c>
      <c r="B7" s="6">
        <v>4006668</v>
      </c>
      <c r="C7" s="6">
        <v>5609406</v>
      </c>
      <c r="D7" s="23">
        <v>5833019</v>
      </c>
      <c r="E7" s="24">
        <v>4500012</v>
      </c>
      <c r="F7" s="6">
        <v>4500012</v>
      </c>
      <c r="G7" s="25">
        <v>4500012</v>
      </c>
      <c r="H7" s="26">
        <v>47178003</v>
      </c>
      <c r="I7" s="24">
        <v>4000000</v>
      </c>
      <c r="J7" s="6">
        <v>4177628</v>
      </c>
      <c r="K7" s="25">
        <v>4324342</v>
      </c>
    </row>
    <row r="8" spans="1:11" ht="13.5">
      <c r="A8" s="22" t="s">
        <v>20</v>
      </c>
      <c r="B8" s="6">
        <v>137570490</v>
      </c>
      <c r="C8" s="6">
        <v>167628646</v>
      </c>
      <c r="D8" s="23">
        <v>169198790</v>
      </c>
      <c r="E8" s="24">
        <v>200644996</v>
      </c>
      <c r="F8" s="6">
        <v>231490996</v>
      </c>
      <c r="G8" s="25">
        <v>231490996</v>
      </c>
      <c r="H8" s="26">
        <v>216178348</v>
      </c>
      <c r="I8" s="24">
        <v>194017000</v>
      </c>
      <c r="J8" s="6">
        <v>207725000</v>
      </c>
      <c r="K8" s="25">
        <v>203624000</v>
      </c>
    </row>
    <row r="9" spans="1:11" ht="13.5">
      <c r="A9" s="22" t="s">
        <v>21</v>
      </c>
      <c r="B9" s="6">
        <v>633713</v>
      </c>
      <c r="C9" s="6">
        <v>5671000</v>
      </c>
      <c r="D9" s="23">
        <v>1589342</v>
      </c>
      <c r="E9" s="24">
        <v>1050012</v>
      </c>
      <c r="F9" s="6">
        <v>1050012</v>
      </c>
      <c r="G9" s="25">
        <v>1050012</v>
      </c>
      <c r="H9" s="26">
        <v>23868571</v>
      </c>
      <c r="I9" s="24">
        <v>25050012</v>
      </c>
      <c r="J9" s="6">
        <v>1164448</v>
      </c>
      <c r="K9" s="25">
        <v>1230921</v>
      </c>
    </row>
    <row r="10" spans="1:11" ht="25.5">
      <c r="A10" s="27" t="s">
        <v>128</v>
      </c>
      <c r="B10" s="28">
        <f>SUM(B5:B9)</f>
        <v>155422829</v>
      </c>
      <c r="C10" s="29">
        <f aca="true" t="shared" si="0" ref="C10:K10">SUM(C5:C9)</f>
        <v>197814600</v>
      </c>
      <c r="D10" s="30">
        <f t="shared" si="0"/>
        <v>194054518</v>
      </c>
      <c r="E10" s="28">
        <f t="shared" si="0"/>
        <v>223095014</v>
      </c>
      <c r="F10" s="29">
        <f t="shared" si="0"/>
        <v>256058327</v>
      </c>
      <c r="G10" s="31">
        <f t="shared" si="0"/>
        <v>256058327</v>
      </c>
      <c r="H10" s="32">
        <f t="shared" si="0"/>
        <v>305737905</v>
      </c>
      <c r="I10" s="28">
        <f t="shared" si="0"/>
        <v>242223639</v>
      </c>
      <c r="J10" s="29">
        <f t="shared" si="0"/>
        <v>233028280</v>
      </c>
      <c r="K10" s="31">
        <f t="shared" si="0"/>
        <v>230018762</v>
      </c>
    </row>
    <row r="11" spans="1:11" ht="13.5">
      <c r="A11" s="22" t="s">
        <v>22</v>
      </c>
      <c r="B11" s="6">
        <v>41062461</v>
      </c>
      <c r="C11" s="6">
        <v>57865141</v>
      </c>
      <c r="D11" s="23">
        <v>66432093</v>
      </c>
      <c r="E11" s="24">
        <v>67702548</v>
      </c>
      <c r="F11" s="6">
        <v>72875351</v>
      </c>
      <c r="G11" s="25">
        <v>72875351</v>
      </c>
      <c r="H11" s="26">
        <v>74356439</v>
      </c>
      <c r="I11" s="24">
        <v>81076986</v>
      </c>
      <c r="J11" s="6">
        <v>83258893</v>
      </c>
      <c r="K11" s="25">
        <v>86922285</v>
      </c>
    </row>
    <row r="12" spans="1:11" ht="13.5">
      <c r="A12" s="22" t="s">
        <v>23</v>
      </c>
      <c r="B12" s="6">
        <v>11218524</v>
      </c>
      <c r="C12" s="6">
        <v>11843265</v>
      </c>
      <c r="D12" s="23">
        <v>17421164</v>
      </c>
      <c r="E12" s="24">
        <v>15775692</v>
      </c>
      <c r="F12" s="6">
        <v>15775692</v>
      </c>
      <c r="G12" s="25">
        <v>15775692</v>
      </c>
      <c r="H12" s="26">
        <v>12767345</v>
      </c>
      <c r="I12" s="24">
        <v>12896899</v>
      </c>
      <c r="J12" s="6">
        <v>13438568</v>
      </c>
      <c r="K12" s="25">
        <v>14029865</v>
      </c>
    </row>
    <row r="13" spans="1:11" ht="13.5">
      <c r="A13" s="22" t="s">
        <v>129</v>
      </c>
      <c r="B13" s="6">
        <v>22009509</v>
      </c>
      <c r="C13" s="6">
        <v>28219542</v>
      </c>
      <c r="D13" s="23">
        <v>275004</v>
      </c>
      <c r="E13" s="24">
        <v>23016000</v>
      </c>
      <c r="F13" s="6">
        <v>23016000</v>
      </c>
      <c r="G13" s="25">
        <v>23016000</v>
      </c>
      <c r="H13" s="26">
        <v>0</v>
      </c>
      <c r="I13" s="24">
        <v>23798114</v>
      </c>
      <c r="J13" s="6">
        <v>24797635</v>
      </c>
      <c r="K13" s="25">
        <v>25888730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0</v>
      </c>
      <c r="F14" s="6">
        <v>1000000</v>
      </c>
      <c r="G14" s="25">
        <v>1000000</v>
      </c>
      <c r="H14" s="26">
        <v>0</v>
      </c>
      <c r="I14" s="24">
        <v>739320</v>
      </c>
      <c r="J14" s="6">
        <v>770371</v>
      </c>
      <c r="K14" s="25">
        <v>804268</v>
      </c>
    </row>
    <row r="15" spans="1:11" ht="13.5">
      <c r="A15" s="22" t="s">
        <v>130</v>
      </c>
      <c r="B15" s="6">
        <v>18302136</v>
      </c>
      <c r="C15" s="6">
        <v>12482819</v>
      </c>
      <c r="D15" s="23">
        <v>13275634</v>
      </c>
      <c r="E15" s="24">
        <v>18422436</v>
      </c>
      <c r="F15" s="6">
        <v>17317999</v>
      </c>
      <c r="G15" s="25">
        <v>17317999</v>
      </c>
      <c r="H15" s="26">
        <v>15585504</v>
      </c>
      <c r="I15" s="24">
        <v>31109316</v>
      </c>
      <c r="J15" s="6">
        <v>30384906</v>
      </c>
      <c r="K15" s="25">
        <v>31722672</v>
      </c>
    </row>
    <row r="16" spans="1:11" ht="13.5">
      <c r="A16" s="22" t="s">
        <v>20</v>
      </c>
      <c r="B16" s="6">
        <v>2999515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94964043</v>
      </c>
      <c r="C17" s="6">
        <v>131678824</v>
      </c>
      <c r="D17" s="23">
        <v>60774503</v>
      </c>
      <c r="E17" s="24">
        <v>103416044</v>
      </c>
      <c r="F17" s="6">
        <v>127296110</v>
      </c>
      <c r="G17" s="25">
        <v>127296110</v>
      </c>
      <c r="H17" s="26">
        <v>110034143</v>
      </c>
      <c r="I17" s="24">
        <v>111756081</v>
      </c>
      <c r="J17" s="6">
        <v>121502681</v>
      </c>
      <c r="K17" s="25">
        <v>126202250</v>
      </c>
    </row>
    <row r="18" spans="1:11" ht="13.5">
      <c r="A18" s="33" t="s">
        <v>26</v>
      </c>
      <c r="B18" s="34">
        <f>SUM(B11:B17)</f>
        <v>190556188</v>
      </c>
      <c r="C18" s="35">
        <f aca="true" t="shared" si="1" ref="C18:K18">SUM(C11:C17)</f>
        <v>242089591</v>
      </c>
      <c r="D18" s="36">
        <f t="shared" si="1"/>
        <v>158178398</v>
      </c>
      <c r="E18" s="34">
        <f t="shared" si="1"/>
        <v>228332720</v>
      </c>
      <c r="F18" s="35">
        <f t="shared" si="1"/>
        <v>257281152</v>
      </c>
      <c r="G18" s="37">
        <f t="shared" si="1"/>
        <v>257281152</v>
      </c>
      <c r="H18" s="38">
        <f t="shared" si="1"/>
        <v>212743431</v>
      </c>
      <c r="I18" s="34">
        <f t="shared" si="1"/>
        <v>261376716</v>
      </c>
      <c r="J18" s="35">
        <f t="shared" si="1"/>
        <v>274153054</v>
      </c>
      <c r="K18" s="37">
        <f t="shared" si="1"/>
        <v>285570070</v>
      </c>
    </row>
    <row r="19" spans="1:11" ht="13.5">
      <c r="A19" s="33" t="s">
        <v>27</v>
      </c>
      <c r="B19" s="39">
        <f>+B10-B18</f>
        <v>-35133359</v>
      </c>
      <c r="C19" s="40">
        <f aca="true" t="shared" si="2" ref="C19:K19">+C10-C18</f>
        <v>-44274991</v>
      </c>
      <c r="D19" s="41">
        <f t="shared" si="2"/>
        <v>35876120</v>
      </c>
      <c r="E19" s="39">
        <f t="shared" si="2"/>
        <v>-5237706</v>
      </c>
      <c r="F19" s="40">
        <f t="shared" si="2"/>
        <v>-1222825</v>
      </c>
      <c r="G19" s="42">
        <f t="shared" si="2"/>
        <v>-1222825</v>
      </c>
      <c r="H19" s="43">
        <f t="shared" si="2"/>
        <v>92994474</v>
      </c>
      <c r="I19" s="39">
        <f t="shared" si="2"/>
        <v>-19153077</v>
      </c>
      <c r="J19" s="40">
        <f t="shared" si="2"/>
        <v>-41124774</v>
      </c>
      <c r="K19" s="42">
        <f t="shared" si="2"/>
        <v>-55551308</v>
      </c>
    </row>
    <row r="20" spans="1:11" ht="25.5">
      <c r="A20" s="44" t="s">
        <v>28</v>
      </c>
      <c r="B20" s="45">
        <v>41367143</v>
      </c>
      <c r="C20" s="46">
        <v>36715000</v>
      </c>
      <c r="D20" s="47">
        <v>51890209</v>
      </c>
      <c r="E20" s="45">
        <v>37188996</v>
      </c>
      <c r="F20" s="46">
        <v>36733000</v>
      </c>
      <c r="G20" s="48">
        <v>36733000</v>
      </c>
      <c r="H20" s="49">
        <v>45266249</v>
      </c>
      <c r="I20" s="45">
        <v>39412000</v>
      </c>
      <c r="J20" s="46">
        <v>42413000</v>
      </c>
      <c r="K20" s="48">
        <v>44206000</v>
      </c>
    </row>
    <row r="21" spans="1:11" ht="63.75">
      <c r="A21" s="50" t="s">
        <v>131</v>
      </c>
      <c r="B21" s="51">
        <v>0</v>
      </c>
      <c r="C21" s="52">
        <v>0</v>
      </c>
      <c r="D21" s="53">
        <v>97668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6233784</v>
      </c>
      <c r="C22" s="58">
        <f aca="true" t="shared" si="3" ref="C22:K22">SUM(C19:C21)</f>
        <v>-7559991</v>
      </c>
      <c r="D22" s="59">
        <f t="shared" si="3"/>
        <v>87863997</v>
      </c>
      <c r="E22" s="57">
        <f t="shared" si="3"/>
        <v>31951290</v>
      </c>
      <c r="F22" s="58">
        <f t="shared" si="3"/>
        <v>35510175</v>
      </c>
      <c r="G22" s="60">
        <f t="shared" si="3"/>
        <v>35510175</v>
      </c>
      <c r="H22" s="61">
        <f t="shared" si="3"/>
        <v>138260723</v>
      </c>
      <c r="I22" s="57">
        <f t="shared" si="3"/>
        <v>20258923</v>
      </c>
      <c r="J22" s="58">
        <f t="shared" si="3"/>
        <v>1288226</v>
      </c>
      <c r="K22" s="60">
        <f t="shared" si="3"/>
        <v>-11345308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6233784</v>
      </c>
      <c r="C24" s="40">
        <f aca="true" t="shared" si="4" ref="C24:K24">SUM(C22:C23)</f>
        <v>-7559991</v>
      </c>
      <c r="D24" s="41">
        <f t="shared" si="4"/>
        <v>87863997</v>
      </c>
      <c r="E24" s="39">
        <f t="shared" si="4"/>
        <v>31951290</v>
      </c>
      <c r="F24" s="40">
        <f t="shared" si="4"/>
        <v>35510175</v>
      </c>
      <c r="G24" s="42">
        <f t="shared" si="4"/>
        <v>35510175</v>
      </c>
      <c r="H24" s="43">
        <f t="shared" si="4"/>
        <v>138260723</v>
      </c>
      <c r="I24" s="39">
        <f t="shared" si="4"/>
        <v>20258923</v>
      </c>
      <c r="J24" s="40">
        <f t="shared" si="4"/>
        <v>1288226</v>
      </c>
      <c r="K24" s="42">
        <f t="shared" si="4"/>
        <v>-11345308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-202316648</v>
      </c>
      <c r="C27" s="7">
        <v>-372095097</v>
      </c>
      <c r="D27" s="69">
        <v>75278077</v>
      </c>
      <c r="E27" s="70">
        <v>55684928</v>
      </c>
      <c r="F27" s="7">
        <v>65053274</v>
      </c>
      <c r="G27" s="71">
        <v>65053274</v>
      </c>
      <c r="H27" s="72">
        <v>47138954</v>
      </c>
      <c r="I27" s="70">
        <v>68451826</v>
      </c>
      <c r="J27" s="7">
        <v>63109500</v>
      </c>
      <c r="K27" s="71">
        <v>66144236</v>
      </c>
    </row>
    <row r="28" spans="1:11" ht="13.5">
      <c r="A28" s="73" t="s">
        <v>33</v>
      </c>
      <c r="B28" s="6">
        <v>149534954</v>
      </c>
      <c r="C28" s="6">
        <v>365536729</v>
      </c>
      <c r="D28" s="23">
        <v>93701211</v>
      </c>
      <c r="E28" s="24">
        <v>37188996</v>
      </c>
      <c r="F28" s="6">
        <v>36733000</v>
      </c>
      <c r="G28" s="25">
        <v>36733000</v>
      </c>
      <c r="H28" s="26">
        <v>0</v>
      </c>
      <c r="I28" s="24">
        <v>39412000</v>
      </c>
      <c r="J28" s="6">
        <v>42413000</v>
      </c>
      <c r="K28" s="25">
        <v>44206000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-344028412</v>
      </c>
      <c r="D31" s="23">
        <v>-18717208</v>
      </c>
      <c r="E31" s="24">
        <v>18495932</v>
      </c>
      <c r="F31" s="6">
        <v>28320274</v>
      </c>
      <c r="G31" s="25">
        <v>28320274</v>
      </c>
      <c r="H31" s="26">
        <v>0</v>
      </c>
      <c r="I31" s="24">
        <v>29039826</v>
      </c>
      <c r="J31" s="6">
        <v>20696500</v>
      </c>
      <c r="K31" s="25">
        <v>21938236</v>
      </c>
    </row>
    <row r="32" spans="1:11" ht="13.5">
      <c r="A32" s="33" t="s">
        <v>36</v>
      </c>
      <c r="B32" s="7">
        <f>SUM(B28:B31)</f>
        <v>149534954</v>
      </c>
      <c r="C32" s="7">
        <f aca="true" t="shared" si="5" ref="C32:K32">SUM(C28:C31)</f>
        <v>21508317</v>
      </c>
      <c r="D32" s="69">
        <f t="shared" si="5"/>
        <v>74984003</v>
      </c>
      <c r="E32" s="70">
        <f t="shared" si="5"/>
        <v>55684928</v>
      </c>
      <c r="F32" s="7">
        <f t="shared" si="5"/>
        <v>65053274</v>
      </c>
      <c r="G32" s="71">
        <f t="shared" si="5"/>
        <v>65053274</v>
      </c>
      <c r="H32" s="72">
        <f t="shared" si="5"/>
        <v>0</v>
      </c>
      <c r="I32" s="70">
        <f t="shared" si="5"/>
        <v>68451826</v>
      </c>
      <c r="J32" s="7">
        <f t="shared" si="5"/>
        <v>63109500</v>
      </c>
      <c r="K32" s="71">
        <f t="shared" si="5"/>
        <v>66144236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39794679</v>
      </c>
      <c r="C35" s="6">
        <v>12073215</v>
      </c>
      <c r="D35" s="23">
        <v>97536904</v>
      </c>
      <c r="E35" s="24">
        <v>-717638</v>
      </c>
      <c r="F35" s="6">
        <v>33917776</v>
      </c>
      <c r="G35" s="25">
        <v>33917776</v>
      </c>
      <c r="H35" s="26">
        <v>129984699</v>
      </c>
      <c r="I35" s="24">
        <v>44106798</v>
      </c>
      <c r="J35" s="6">
        <v>-37023633</v>
      </c>
      <c r="K35" s="25">
        <v>-51600836</v>
      </c>
    </row>
    <row r="36" spans="1:11" ht="13.5">
      <c r="A36" s="22" t="s">
        <v>39</v>
      </c>
      <c r="B36" s="6">
        <v>182325246</v>
      </c>
      <c r="C36" s="6">
        <v>205367264</v>
      </c>
      <c r="D36" s="23">
        <v>259227939</v>
      </c>
      <c r="E36" s="24">
        <v>32668928</v>
      </c>
      <c r="F36" s="6">
        <v>248001310</v>
      </c>
      <c r="G36" s="25">
        <v>248001310</v>
      </c>
      <c r="H36" s="26">
        <v>302797037</v>
      </c>
      <c r="I36" s="24">
        <v>335724189</v>
      </c>
      <c r="J36" s="6">
        <v>38311865</v>
      </c>
      <c r="K36" s="25">
        <v>40255506</v>
      </c>
    </row>
    <row r="37" spans="1:11" ht="13.5">
      <c r="A37" s="22" t="s">
        <v>40</v>
      </c>
      <c r="B37" s="6">
        <v>32814004</v>
      </c>
      <c r="C37" s="6">
        <v>21782192</v>
      </c>
      <c r="D37" s="23">
        <v>38582518</v>
      </c>
      <c r="E37" s="24">
        <v>0</v>
      </c>
      <c r="F37" s="6">
        <v>25394742</v>
      </c>
      <c r="G37" s="25">
        <v>25394742</v>
      </c>
      <c r="H37" s="26">
        <v>-3912976</v>
      </c>
      <c r="I37" s="24">
        <v>62950440</v>
      </c>
      <c r="J37" s="6">
        <v>0</v>
      </c>
      <c r="K37" s="25">
        <v>0</v>
      </c>
    </row>
    <row r="38" spans="1:11" ht="13.5">
      <c r="A38" s="22" t="s">
        <v>41</v>
      </c>
      <c r="B38" s="6">
        <v>5785013</v>
      </c>
      <c r="C38" s="6">
        <v>4879710</v>
      </c>
      <c r="D38" s="23">
        <v>7322120</v>
      </c>
      <c r="E38" s="24">
        <v>0</v>
      </c>
      <c r="F38" s="6">
        <v>5397178</v>
      </c>
      <c r="G38" s="25">
        <v>5397178</v>
      </c>
      <c r="H38" s="26">
        <v>7294547</v>
      </c>
      <c r="I38" s="24">
        <v>5424750</v>
      </c>
      <c r="J38" s="6">
        <v>0</v>
      </c>
      <c r="K38" s="25">
        <v>0</v>
      </c>
    </row>
    <row r="39" spans="1:11" ht="13.5">
      <c r="A39" s="22" t="s">
        <v>42</v>
      </c>
      <c r="B39" s="6">
        <v>177287123</v>
      </c>
      <c r="C39" s="6">
        <v>198338547</v>
      </c>
      <c r="D39" s="23">
        <v>222996226</v>
      </c>
      <c r="E39" s="24">
        <v>31951290</v>
      </c>
      <c r="F39" s="6">
        <v>251127166</v>
      </c>
      <c r="G39" s="25">
        <v>251127166</v>
      </c>
      <c r="H39" s="26">
        <v>429400189</v>
      </c>
      <c r="I39" s="24">
        <v>311455802</v>
      </c>
      <c r="J39" s="6">
        <v>1288234</v>
      </c>
      <c r="K39" s="25">
        <v>-11345351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157149794</v>
      </c>
      <c r="C42" s="6">
        <v>1228923648</v>
      </c>
      <c r="D42" s="23">
        <v>385960695</v>
      </c>
      <c r="E42" s="24">
        <v>249143998</v>
      </c>
      <c r="F42" s="6">
        <v>280054390</v>
      </c>
      <c r="G42" s="25">
        <v>280054390</v>
      </c>
      <c r="H42" s="26">
        <v>295455758</v>
      </c>
      <c r="I42" s="24">
        <v>262479012</v>
      </c>
      <c r="J42" s="6">
        <v>255480076</v>
      </c>
      <c r="K42" s="25">
        <v>253385263</v>
      </c>
    </row>
    <row r="43" spans="1:11" ht="13.5">
      <c r="A43" s="22" t="s">
        <v>45</v>
      </c>
      <c r="B43" s="6">
        <v>-45567843</v>
      </c>
      <c r="C43" s="6">
        <v>-81297515</v>
      </c>
      <c r="D43" s="23">
        <v>-53168835</v>
      </c>
      <c r="E43" s="24">
        <v>-55684928</v>
      </c>
      <c r="F43" s="6">
        <v>-65053274</v>
      </c>
      <c r="G43" s="25">
        <v>-65053274</v>
      </c>
      <c r="H43" s="26">
        <v>-50041960</v>
      </c>
      <c r="I43" s="24">
        <v>-68451826</v>
      </c>
      <c r="J43" s="6">
        <v>-63109500</v>
      </c>
      <c r="K43" s="25">
        <v>-66144236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148342469</v>
      </c>
      <c r="C45" s="7">
        <v>1110158803</v>
      </c>
      <c r="D45" s="69">
        <v>179978218</v>
      </c>
      <c r="E45" s="70">
        <v>193459070</v>
      </c>
      <c r="F45" s="7">
        <v>245159272</v>
      </c>
      <c r="G45" s="71">
        <v>245159272</v>
      </c>
      <c r="H45" s="72">
        <v>-198008760</v>
      </c>
      <c r="I45" s="70">
        <v>240040186</v>
      </c>
      <c r="J45" s="7">
        <v>192370576</v>
      </c>
      <c r="K45" s="71">
        <v>187241027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34398103</v>
      </c>
      <c r="C48" s="6">
        <v>30130839</v>
      </c>
      <c r="D48" s="23">
        <v>59488902</v>
      </c>
      <c r="E48" s="24">
        <v>-6357642</v>
      </c>
      <c r="F48" s="6">
        <v>17144128</v>
      </c>
      <c r="G48" s="25">
        <v>17144128</v>
      </c>
      <c r="H48" s="26">
        <v>116799575</v>
      </c>
      <c r="I48" s="24">
        <v>2461591</v>
      </c>
      <c r="J48" s="6">
        <v>-56984837</v>
      </c>
      <c r="K48" s="25">
        <v>-72440335</v>
      </c>
    </row>
    <row r="49" spans="1:11" ht="13.5">
      <c r="A49" s="22" t="s">
        <v>50</v>
      </c>
      <c r="B49" s="6">
        <f>+B75</f>
        <v>30054777.893856354</v>
      </c>
      <c r="C49" s="6">
        <f aca="true" t="shared" si="6" ref="C49:K49">+C75</f>
        <v>262445608.46820563</v>
      </c>
      <c r="D49" s="23">
        <f t="shared" si="6"/>
        <v>-78808769.03327586</v>
      </c>
      <c r="E49" s="24">
        <f t="shared" si="6"/>
        <v>-3553674.526906788</v>
      </c>
      <c r="F49" s="6">
        <f t="shared" si="6"/>
        <v>20838861.816932596</v>
      </c>
      <c r="G49" s="25">
        <f t="shared" si="6"/>
        <v>20838861.816932596</v>
      </c>
      <c r="H49" s="26">
        <f t="shared" si="6"/>
        <v>-11098534.284985773</v>
      </c>
      <c r="I49" s="24">
        <f t="shared" si="6"/>
        <v>56990721.984936155</v>
      </c>
      <c r="J49" s="6">
        <f t="shared" si="6"/>
        <v>-1100263.5125955876</v>
      </c>
      <c r="K49" s="25">
        <f t="shared" si="6"/>
        <v>-1162269.5421554733</v>
      </c>
    </row>
    <row r="50" spans="1:11" ht="13.5">
      <c r="A50" s="33" t="s">
        <v>51</v>
      </c>
      <c r="B50" s="7">
        <f>+B48-B49</f>
        <v>4343325.106143646</v>
      </c>
      <c r="C50" s="7">
        <f aca="true" t="shared" si="7" ref="C50:K50">+C48-C49</f>
        <v>-232314769.46820563</v>
      </c>
      <c r="D50" s="69">
        <f t="shared" si="7"/>
        <v>138297671.03327584</v>
      </c>
      <c r="E50" s="70">
        <f t="shared" si="7"/>
        <v>-2803967.473093212</v>
      </c>
      <c r="F50" s="7">
        <f t="shared" si="7"/>
        <v>-3694733.8169325963</v>
      </c>
      <c r="G50" s="71">
        <f t="shared" si="7"/>
        <v>-3694733.8169325963</v>
      </c>
      <c r="H50" s="72">
        <f t="shared" si="7"/>
        <v>127898109.28498578</v>
      </c>
      <c r="I50" s="70">
        <f t="shared" si="7"/>
        <v>-54529130.984936155</v>
      </c>
      <c r="J50" s="7">
        <f t="shared" si="7"/>
        <v>-55884573.48740441</v>
      </c>
      <c r="K50" s="71">
        <f t="shared" si="7"/>
        <v>-71278065.45784453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181122447</v>
      </c>
      <c r="C53" s="6">
        <v>222750156</v>
      </c>
      <c r="D53" s="23">
        <v>267250549</v>
      </c>
      <c r="E53" s="24">
        <v>32668928</v>
      </c>
      <c r="F53" s="6">
        <v>248001310</v>
      </c>
      <c r="G53" s="25">
        <v>248001310</v>
      </c>
      <c r="H53" s="26">
        <v>332733685</v>
      </c>
      <c r="I53" s="24">
        <v>335724189</v>
      </c>
      <c r="J53" s="6">
        <v>38311865</v>
      </c>
      <c r="K53" s="25">
        <v>40255506</v>
      </c>
    </row>
    <row r="54" spans="1:11" ht="13.5">
      <c r="A54" s="22" t="s">
        <v>54</v>
      </c>
      <c r="B54" s="6">
        <v>0</v>
      </c>
      <c r="C54" s="6">
        <v>28219542</v>
      </c>
      <c r="D54" s="23">
        <v>275004</v>
      </c>
      <c r="E54" s="24">
        <v>23016000</v>
      </c>
      <c r="F54" s="6">
        <v>23016000</v>
      </c>
      <c r="G54" s="25">
        <v>23016000</v>
      </c>
      <c r="H54" s="26">
        <v>0</v>
      </c>
      <c r="I54" s="24">
        <v>23798114</v>
      </c>
      <c r="J54" s="6">
        <v>24797635</v>
      </c>
      <c r="K54" s="25">
        <v>25888730</v>
      </c>
    </row>
    <row r="55" spans="1:11" ht="13.5">
      <c r="A55" s="22" t="s">
        <v>55</v>
      </c>
      <c r="B55" s="6">
        <v>-135830987</v>
      </c>
      <c r="C55" s="6">
        <v>281560581</v>
      </c>
      <c r="D55" s="23">
        <v>57303158</v>
      </c>
      <c r="E55" s="24">
        <v>2494896</v>
      </c>
      <c r="F55" s="6">
        <v>4942336</v>
      </c>
      <c r="G55" s="25">
        <v>4942336</v>
      </c>
      <c r="H55" s="26">
        <v>5201075</v>
      </c>
      <c r="I55" s="24">
        <v>7038228</v>
      </c>
      <c r="J55" s="6">
        <v>12211596</v>
      </c>
      <c r="K55" s="25">
        <v>12944292</v>
      </c>
    </row>
    <row r="56" spans="1:11" ht="13.5">
      <c r="A56" s="22" t="s">
        <v>56</v>
      </c>
      <c r="B56" s="6">
        <v>29174241</v>
      </c>
      <c r="C56" s="6">
        <v>2135393</v>
      </c>
      <c r="D56" s="23">
        <v>15191725</v>
      </c>
      <c r="E56" s="24">
        <v>7430012</v>
      </c>
      <c r="F56" s="6">
        <v>19547203</v>
      </c>
      <c r="G56" s="25">
        <v>19547203</v>
      </c>
      <c r="H56" s="26">
        <v>17826874</v>
      </c>
      <c r="I56" s="24">
        <v>12515961</v>
      </c>
      <c r="J56" s="6">
        <v>12624831</v>
      </c>
      <c r="K56" s="25">
        <v>13180325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0.5106434350491211</v>
      </c>
      <c r="C70" s="5">
        <f aca="true" t="shared" si="8" ref="C70:K70">IF(ISERROR(C71/C72),0,(C71/C72))</f>
        <v>13.07536592124222</v>
      </c>
      <c r="D70" s="5">
        <f t="shared" si="8"/>
        <v>3.63333255080153</v>
      </c>
      <c r="E70" s="5">
        <f t="shared" si="8"/>
        <v>0.6300836891085162</v>
      </c>
      <c r="F70" s="5">
        <f t="shared" si="8"/>
        <v>0.6269095537874292</v>
      </c>
      <c r="G70" s="5">
        <f t="shared" si="8"/>
        <v>0.6269095537874292</v>
      </c>
      <c r="H70" s="5">
        <f t="shared" si="8"/>
        <v>1.4169211681100697</v>
      </c>
      <c r="I70" s="5">
        <f t="shared" si="8"/>
        <v>0.5666572389726349</v>
      </c>
      <c r="J70" s="5">
        <f t="shared" si="8"/>
        <v>0.05512009759509434</v>
      </c>
      <c r="K70" s="5">
        <f t="shared" si="8"/>
        <v>0.0557724320606495</v>
      </c>
    </row>
    <row r="71" spans="1:11" ht="12.75" hidden="1">
      <c r="A71" s="1" t="s">
        <v>135</v>
      </c>
      <c r="B71" s="2">
        <f>+B83</f>
        <v>7070201</v>
      </c>
      <c r="C71" s="2">
        <f aca="true" t="shared" si="9" ref="C71:K71">+C83</f>
        <v>322857746</v>
      </c>
      <c r="D71" s="2">
        <f t="shared" si="9"/>
        <v>66859888</v>
      </c>
      <c r="E71" s="2">
        <f t="shared" si="9"/>
        <v>11310006</v>
      </c>
      <c r="F71" s="2">
        <f t="shared" si="9"/>
        <v>12580394</v>
      </c>
      <c r="G71" s="2">
        <f t="shared" si="9"/>
        <v>12580394</v>
      </c>
      <c r="H71" s="2">
        <f t="shared" si="9"/>
        <v>60051321</v>
      </c>
      <c r="I71" s="2">
        <f t="shared" si="9"/>
        <v>25050012</v>
      </c>
      <c r="J71" s="2">
        <f t="shared" si="9"/>
        <v>1164448</v>
      </c>
      <c r="K71" s="2">
        <f t="shared" si="9"/>
        <v>1230921</v>
      </c>
    </row>
    <row r="72" spans="1:11" ht="12.75" hidden="1">
      <c r="A72" s="1" t="s">
        <v>136</v>
      </c>
      <c r="B72" s="2">
        <f>+B77</f>
        <v>13845671</v>
      </c>
      <c r="C72" s="2">
        <f aca="true" t="shared" si="10" ref="C72:K72">+C77</f>
        <v>24692062</v>
      </c>
      <c r="D72" s="2">
        <f t="shared" si="10"/>
        <v>18401808</v>
      </c>
      <c r="E72" s="2">
        <f t="shared" si="10"/>
        <v>17950006</v>
      </c>
      <c r="F72" s="2">
        <f t="shared" si="10"/>
        <v>20067319</v>
      </c>
      <c r="G72" s="2">
        <f t="shared" si="10"/>
        <v>20067319</v>
      </c>
      <c r="H72" s="2">
        <f t="shared" si="10"/>
        <v>42381554</v>
      </c>
      <c r="I72" s="2">
        <f t="shared" si="10"/>
        <v>44206639</v>
      </c>
      <c r="J72" s="2">
        <f t="shared" si="10"/>
        <v>21125652</v>
      </c>
      <c r="K72" s="2">
        <f t="shared" si="10"/>
        <v>22070420</v>
      </c>
    </row>
    <row r="73" spans="1:11" ht="12.75" hidden="1">
      <c r="A73" s="1" t="s">
        <v>137</v>
      </c>
      <c r="B73" s="2">
        <f>+B74</f>
        <v>3786796.6666666637</v>
      </c>
      <c r="C73" s="2">
        <f aca="true" t="shared" si="11" ref="C73:K73">+(C78+C80+C81+C82)-(B78+B80+B81+B82)</f>
        <v>-23454200</v>
      </c>
      <c r="D73" s="2">
        <f t="shared" si="11"/>
        <v>54563136</v>
      </c>
      <c r="E73" s="2">
        <f t="shared" si="11"/>
        <v>-30865508</v>
      </c>
      <c r="F73" s="2">
        <f>+(F78+F80+F81+F82)-(D78+D80+D81+D82)</f>
        <v>-19731864</v>
      </c>
      <c r="G73" s="2">
        <f>+(G78+G80+G81+G82)-(D78+D80+D81+D82)</f>
        <v>-19731864</v>
      </c>
      <c r="H73" s="2">
        <f>+(H78+H80+H81+H82)-(D78+D80+D81+D82)</f>
        <v>-23755938</v>
      </c>
      <c r="I73" s="2">
        <f>+(I78+I80+I81+I82)-(E78+E80+E81+E82)</f>
        <v>36005203</v>
      </c>
      <c r="J73" s="2">
        <f t="shared" si="11"/>
        <v>-21684003</v>
      </c>
      <c r="K73" s="2">
        <f t="shared" si="11"/>
        <v>878295</v>
      </c>
    </row>
    <row r="74" spans="1:11" ht="12.75" hidden="1">
      <c r="A74" s="1" t="s">
        <v>138</v>
      </c>
      <c r="B74" s="2">
        <f>+TREND(C74:E74)</f>
        <v>3786796.6666666637</v>
      </c>
      <c r="C74" s="2">
        <f>+C73</f>
        <v>-23454200</v>
      </c>
      <c r="D74" s="2">
        <f aca="true" t="shared" si="12" ref="D74:K74">+D73</f>
        <v>54563136</v>
      </c>
      <c r="E74" s="2">
        <f t="shared" si="12"/>
        <v>-30865508</v>
      </c>
      <c r="F74" s="2">
        <f t="shared" si="12"/>
        <v>-19731864</v>
      </c>
      <c r="G74" s="2">
        <f t="shared" si="12"/>
        <v>-19731864</v>
      </c>
      <c r="H74" s="2">
        <f t="shared" si="12"/>
        <v>-23755938</v>
      </c>
      <c r="I74" s="2">
        <f t="shared" si="12"/>
        <v>36005203</v>
      </c>
      <c r="J74" s="2">
        <f t="shared" si="12"/>
        <v>-21684003</v>
      </c>
      <c r="K74" s="2">
        <f t="shared" si="12"/>
        <v>878295</v>
      </c>
    </row>
    <row r="75" spans="1:11" ht="12.75" hidden="1">
      <c r="A75" s="1" t="s">
        <v>139</v>
      </c>
      <c r="B75" s="2">
        <f>+B84-(((B80+B81+B78)*B70)-B79)</f>
        <v>30054777.893856354</v>
      </c>
      <c r="C75" s="2">
        <f aca="true" t="shared" si="13" ref="C75:K75">+C84-(((C80+C81+C78)*C70)-C79)</f>
        <v>262445608.46820563</v>
      </c>
      <c r="D75" s="2">
        <f t="shared" si="13"/>
        <v>-78808769.03327586</v>
      </c>
      <c r="E75" s="2">
        <f t="shared" si="13"/>
        <v>-3553674.526906788</v>
      </c>
      <c r="F75" s="2">
        <f t="shared" si="13"/>
        <v>20838861.816932596</v>
      </c>
      <c r="G75" s="2">
        <f t="shared" si="13"/>
        <v>20838861.816932596</v>
      </c>
      <c r="H75" s="2">
        <f t="shared" si="13"/>
        <v>-11098534.284985773</v>
      </c>
      <c r="I75" s="2">
        <f t="shared" si="13"/>
        <v>56990721.984936155</v>
      </c>
      <c r="J75" s="2">
        <f t="shared" si="13"/>
        <v>-1100263.5125955876</v>
      </c>
      <c r="K75" s="2">
        <f t="shared" si="13"/>
        <v>-1162269.5421554733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13845671</v>
      </c>
      <c r="C77" s="3">
        <v>24692062</v>
      </c>
      <c r="D77" s="3">
        <v>18401808</v>
      </c>
      <c r="E77" s="3">
        <v>17950006</v>
      </c>
      <c r="F77" s="3">
        <v>20067319</v>
      </c>
      <c r="G77" s="3">
        <v>20067319</v>
      </c>
      <c r="H77" s="3">
        <v>42381554</v>
      </c>
      <c r="I77" s="3">
        <v>44206639</v>
      </c>
      <c r="J77" s="3">
        <v>21125652</v>
      </c>
      <c r="K77" s="3">
        <v>22070420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25267411</v>
      </c>
      <c r="C79" s="3">
        <v>12909345</v>
      </c>
      <c r="D79" s="3">
        <v>27839997</v>
      </c>
      <c r="E79" s="3">
        <v>0</v>
      </c>
      <c r="F79" s="3">
        <v>24896811</v>
      </c>
      <c r="G79" s="3">
        <v>24896811</v>
      </c>
      <c r="H79" s="3">
        <v>-2964132</v>
      </c>
      <c r="I79" s="3">
        <v>62008597</v>
      </c>
      <c r="J79" s="3">
        <v>0</v>
      </c>
      <c r="K79" s="3">
        <v>0</v>
      </c>
    </row>
    <row r="80" spans="1:11" ht="12.75" hidden="1">
      <c r="A80" s="1" t="s">
        <v>68</v>
      </c>
      <c r="B80" s="3">
        <v>1132275</v>
      </c>
      <c r="C80" s="3">
        <v>-25398566</v>
      </c>
      <c r="D80" s="3">
        <v>29017682</v>
      </c>
      <c r="E80" s="3">
        <v>5640004</v>
      </c>
      <c r="F80" s="3">
        <v>11373241</v>
      </c>
      <c r="G80" s="3">
        <v>11373241</v>
      </c>
      <c r="H80" s="3">
        <v>-5441251</v>
      </c>
      <c r="I80" s="3">
        <v>25315640</v>
      </c>
      <c r="J80" s="3">
        <v>19961204</v>
      </c>
      <c r="K80" s="3">
        <v>20839499</v>
      </c>
    </row>
    <row r="81" spans="1:11" ht="12.75" hidden="1">
      <c r="A81" s="1" t="s">
        <v>69</v>
      </c>
      <c r="B81" s="3">
        <v>4264301</v>
      </c>
      <c r="C81" s="3">
        <v>7340942</v>
      </c>
      <c r="D81" s="3">
        <v>7487830</v>
      </c>
      <c r="E81" s="3">
        <v>0</v>
      </c>
      <c r="F81" s="3">
        <v>5400407</v>
      </c>
      <c r="G81" s="3">
        <v>5400407</v>
      </c>
      <c r="H81" s="3">
        <v>18190825</v>
      </c>
      <c r="I81" s="3">
        <v>16329567</v>
      </c>
      <c r="J81" s="3">
        <v>0</v>
      </c>
      <c r="K81" s="3">
        <v>0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7070201</v>
      </c>
      <c r="C83" s="3">
        <v>322857746</v>
      </c>
      <c r="D83" s="3">
        <v>66859888</v>
      </c>
      <c r="E83" s="3">
        <v>11310006</v>
      </c>
      <c r="F83" s="3">
        <v>12580394</v>
      </c>
      <c r="G83" s="3">
        <v>12580394</v>
      </c>
      <c r="H83" s="3">
        <v>60051321</v>
      </c>
      <c r="I83" s="3">
        <v>25050012</v>
      </c>
      <c r="J83" s="3">
        <v>1164448</v>
      </c>
      <c r="K83" s="3">
        <v>1230921</v>
      </c>
    </row>
    <row r="84" spans="1:11" ht="12.75" hidden="1">
      <c r="A84" s="1" t="s">
        <v>72</v>
      </c>
      <c r="B84" s="3">
        <v>7543093</v>
      </c>
      <c r="C84" s="3">
        <v>13426222</v>
      </c>
      <c r="D84" s="3">
        <v>25987899</v>
      </c>
      <c r="E84" s="3">
        <v>0</v>
      </c>
      <c r="F84" s="3">
        <v>6457611</v>
      </c>
      <c r="G84" s="3">
        <v>6457611</v>
      </c>
      <c r="H84" s="3">
        <v>9930739</v>
      </c>
      <c r="I84" s="3">
        <v>18580683</v>
      </c>
      <c r="J84" s="3">
        <v>0</v>
      </c>
      <c r="K84" s="3">
        <v>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119936235</v>
      </c>
      <c r="C5" s="6">
        <v>58076173</v>
      </c>
      <c r="D5" s="23">
        <v>79947821</v>
      </c>
      <c r="E5" s="24">
        <v>46365339</v>
      </c>
      <c r="F5" s="6">
        <v>48148395</v>
      </c>
      <c r="G5" s="25">
        <v>48148395</v>
      </c>
      <c r="H5" s="26">
        <v>47831404</v>
      </c>
      <c r="I5" s="24">
        <v>46791147</v>
      </c>
      <c r="J5" s="6">
        <v>48756374</v>
      </c>
      <c r="K5" s="25">
        <v>50901653</v>
      </c>
    </row>
    <row r="6" spans="1:11" ht="13.5">
      <c r="A6" s="22" t="s">
        <v>18</v>
      </c>
      <c r="B6" s="6">
        <v>74271960</v>
      </c>
      <c r="C6" s="6">
        <v>78701106</v>
      </c>
      <c r="D6" s="23">
        <v>84335817</v>
      </c>
      <c r="E6" s="24">
        <v>94445697</v>
      </c>
      <c r="F6" s="6">
        <v>88982522</v>
      </c>
      <c r="G6" s="25">
        <v>88982522</v>
      </c>
      <c r="H6" s="26">
        <v>91141142</v>
      </c>
      <c r="I6" s="24">
        <v>103880748</v>
      </c>
      <c r="J6" s="6">
        <v>108243740</v>
      </c>
      <c r="K6" s="25">
        <v>113006468</v>
      </c>
    </row>
    <row r="7" spans="1:11" ht="13.5">
      <c r="A7" s="22" t="s">
        <v>19</v>
      </c>
      <c r="B7" s="6">
        <v>3023285</v>
      </c>
      <c r="C7" s="6">
        <v>2555179</v>
      </c>
      <c r="D7" s="23">
        <v>2641239</v>
      </c>
      <c r="E7" s="24">
        <v>2862496</v>
      </c>
      <c r="F7" s="6">
        <v>1969982</v>
      </c>
      <c r="G7" s="25">
        <v>1969982</v>
      </c>
      <c r="H7" s="26">
        <v>2328315</v>
      </c>
      <c r="I7" s="24">
        <v>2068481</v>
      </c>
      <c r="J7" s="6">
        <v>2155357</v>
      </c>
      <c r="K7" s="25">
        <v>2250193</v>
      </c>
    </row>
    <row r="8" spans="1:11" ht="13.5">
      <c r="A8" s="22" t="s">
        <v>20</v>
      </c>
      <c r="B8" s="6">
        <v>108776013</v>
      </c>
      <c r="C8" s="6">
        <v>116869883</v>
      </c>
      <c r="D8" s="23">
        <v>134965116</v>
      </c>
      <c r="E8" s="24">
        <v>172326000</v>
      </c>
      <c r="F8" s="6">
        <v>172326000</v>
      </c>
      <c r="G8" s="25">
        <v>172326000</v>
      </c>
      <c r="H8" s="26">
        <v>172495874</v>
      </c>
      <c r="I8" s="24">
        <v>152773150</v>
      </c>
      <c r="J8" s="6">
        <v>160176000</v>
      </c>
      <c r="K8" s="25">
        <v>159062000</v>
      </c>
    </row>
    <row r="9" spans="1:11" ht="13.5">
      <c r="A9" s="22" t="s">
        <v>21</v>
      </c>
      <c r="B9" s="6">
        <v>21887815</v>
      </c>
      <c r="C9" s="6">
        <v>18795002</v>
      </c>
      <c r="D9" s="23">
        <v>16941194</v>
      </c>
      <c r="E9" s="24">
        <v>14822866</v>
      </c>
      <c r="F9" s="6">
        <v>11396024</v>
      </c>
      <c r="G9" s="25">
        <v>11396024</v>
      </c>
      <c r="H9" s="26">
        <v>10889894</v>
      </c>
      <c r="I9" s="24">
        <v>4989451</v>
      </c>
      <c r="J9" s="6">
        <v>5199008</v>
      </c>
      <c r="K9" s="25">
        <v>5427764</v>
      </c>
    </row>
    <row r="10" spans="1:11" ht="25.5">
      <c r="A10" s="27" t="s">
        <v>128</v>
      </c>
      <c r="B10" s="28">
        <f>SUM(B5:B9)</f>
        <v>327895308</v>
      </c>
      <c r="C10" s="29">
        <f aca="true" t="shared" si="0" ref="C10:K10">SUM(C5:C9)</f>
        <v>274997343</v>
      </c>
      <c r="D10" s="30">
        <f t="shared" si="0"/>
        <v>318831187</v>
      </c>
      <c r="E10" s="28">
        <f t="shared" si="0"/>
        <v>330822398</v>
      </c>
      <c r="F10" s="29">
        <f t="shared" si="0"/>
        <v>322822923</v>
      </c>
      <c r="G10" s="31">
        <f t="shared" si="0"/>
        <v>322822923</v>
      </c>
      <c r="H10" s="32">
        <f t="shared" si="0"/>
        <v>324686629</v>
      </c>
      <c r="I10" s="28">
        <f t="shared" si="0"/>
        <v>310502977</v>
      </c>
      <c r="J10" s="29">
        <f t="shared" si="0"/>
        <v>324530479</v>
      </c>
      <c r="K10" s="31">
        <f t="shared" si="0"/>
        <v>330648078</v>
      </c>
    </row>
    <row r="11" spans="1:11" ht="13.5">
      <c r="A11" s="22" t="s">
        <v>22</v>
      </c>
      <c r="B11" s="6">
        <v>98222267</v>
      </c>
      <c r="C11" s="6">
        <v>113354774</v>
      </c>
      <c r="D11" s="23">
        <v>109426453</v>
      </c>
      <c r="E11" s="24">
        <v>115631549</v>
      </c>
      <c r="F11" s="6">
        <v>117746554</v>
      </c>
      <c r="G11" s="25">
        <v>117746554</v>
      </c>
      <c r="H11" s="26">
        <v>121990169</v>
      </c>
      <c r="I11" s="24">
        <v>132526854</v>
      </c>
      <c r="J11" s="6">
        <v>138069463</v>
      </c>
      <c r="K11" s="25">
        <v>142708394</v>
      </c>
    </row>
    <row r="12" spans="1:11" ht="13.5">
      <c r="A12" s="22" t="s">
        <v>23</v>
      </c>
      <c r="B12" s="6">
        <v>9609283</v>
      </c>
      <c r="C12" s="6">
        <v>9985791</v>
      </c>
      <c r="D12" s="23">
        <v>10126201</v>
      </c>
      <c r="E12" s="24">
        <v>10741402</v>
      </c>
      <c r="F12" s="6">
        <v>10741402</v>
      </c>
      <c r="G12" s="25">
        <v>10741402</v>
      </c>
      <c r="H12" s="26">
        <v>10135748</v>
      </c>
      <c r="I12" s="24">
        <v>10668983</v>
      </c>
      <c r="J12" s="6">
        <v>11117080</v>
      </c>
      <c r="K12" s="25">
        <v>11606232</v>
      </c>
    </row>
    <row r="13" spans="1:11" ht="13.5">
      <c r="A13" s="22" t="s">
        <v>129</v>
      </c>
      <c r="B13" s="6">
        <v>29477537</v>
      </c>
      <c r="C13" s="6">
        <v>29481254</v>
      </c>
      <c r="D13" s="23">
        <v>31211260</v>
      </c>
      <c r="E13" s="24">
        <v>33747373</v>
      </c>
      <c r="F13" s="6">
        <v>33747373</v>
      </c>
      <c r="G13" s="25">
        <v>33747373</v>
      </c>
      <c r="H13" s="26">
        <v>44038815</v>
      </c>
      <c r="I13" s="24">
        <v>35063520</v>
      </c>
      <c r="J13" s="6">
        <v>36536188</v>
      </c>
      <c r="K13" s="25">
        <v>38143779</v>
      </c>
    </row>
    <row r="14" spans="1:11" ht="13.5">
      <c r="A14" s="22" t="s">
        <v>24</v>
      </c>
      <c r="B14" s="6">
        <v>1999967</v>
      </c>
      <c r="C14" s="6">
        <v>2647490</v>
      </c>
      <c r="D14" s="23">
        <v>2852532</v>
      </c>
      <c r="E14" s="24">
        <v>0</v>
      </c>
      <c r="F14" s="6">
        <v>3051476</v>
      </c>
      <c r="G14" s="25">
        <v>3051476</v>
      </c>
      <c r="H14" s="26">
        <v>122247</v>
      </c>
      <c r="I14" s="24">
        <v>300000</v>
      </c>
      <c r="J14" s="6">
        <v>312600</v>
      </c>
      <c r="K14" s="25">
        <v>326354</v>
      </c>
    </row>
    <row r="15" spans="1:11" ht="13.5">
      <c r="A15" s="22" t="s">
        <v>130</v>
      </c>
      <c r="B15" s="6">
        <v>51053600</v>
      </c>
      <c r="C15" s="6">
        <v>57825087</v>
      </c>
      <c r="D15" s="23">
        <v>66499859</v>
      </c>
      <c r="E15" s="24">
        <v>68022998</v>
      </c>
      <c r="F15" s="6">
        <v>68169741</v>
      </c>
      <c r="G15" s="25">
        <v>68169741</v>
      </c>
      <c r="H15" s="26">
        <v>70302033</v>
      </c>
      <c r="I15" s="24">
        <v>77837783</v>
      </c>
      <c r="J15" s="6">
        <v>80890233</v>
      </c>
      <c r="K15" s="25">
        <v>84449401</v>
      </c>
    </row>
    <row r="16" spans="1:11" ht="13.5">
      <c r="A16" s="22" t="s">
        <v>20</v>
      </c>
      <c r="B16" s="6">
        <v>1902495</v>
      </c>
      <c r="C16" s="6">
        <v>1051939</v>
      </c>
      <c r="D16" s="23">
        <v>863724</v>
      </c>
      <c r="E16" s="24">
        <v>1580200</v>
      </c>
      <c r="F16" s="6">
        <v>1665200</v>
      </c>
      <c r="G16" s="25">
        <v>1665200</v>
      </c>
      <c r="H16" s="26">
        <v>1331131</v>
      </c>
      <c r="I16" s="24">
        <v>1420000</v>
      </c>
      <c r="J16" s="6">
        <v>1479640</v>
      </c>
      <c r="K16" s="25">
        <v>1544744</v>
      </c>
    </row>
    <row r="17" spans="1:11" ht="13.5">
      <c r="A17" s="22" t="s">
        <v>25</v>
      </c>
      <c r="B17" s="6">
        <v>79724804</v>
      </c>
      <c r="C17" s="6">
        <v>93571316</v>
      </c>
      <c r="D17" s="23">
        <v>94225742</v>
      </c>
      <c r="E17" s="24">
        <v>76128885</v>
      </c>
      <c r="F17" s="6">
        <v>99751136</v>
      </c>
      <c r="G17" s="25">
        <v>99751136</v>
      </c>
      <c r="H17" s="26">
        <v>75669673</v>
      </c>
      <c r="I17" s="24">
        <v>83193306</v>
      </c>
      <c r="J17" s="6">
        <v>86310546</v>
      </c>
      <c r="K17" s="25">
        <v>89996001</v>
      </c>
    </row>
    <row r="18" spans="1:11" ht="13.5">
      <c r="A18" s="33" t="s">
        <v>26</v>
      </c>
      <c r="B18" s="34">
        <f>SUM(B11:B17)</f>
        <v>271989953</v>
      </c>
      <c r="C18" s="35">
        <f aca="true" t="shared" si="1" ref="C18:K18">SUM(C11:C17)</f>
        <v>307917651</v>
      </c>
      <c r="D18" s="36">
        <f t="shared" si="1"/>
        <v>315205771</v>
      </c>
      <c r="E18" s="34">
        <f t="shared" si="1"/>
        <v>305852407</v>
      </c>
      <c r="F18" s="35">
        <f t="shared" si="1"/>
        <v>334872882</v>
      </c>
      <c r="G18" s="37">
        <f t="shared" si="1"/>
        <v>334872882</v>
      </c>
      <c r="H18" s="38">
        <f t="shared" si="1"/>
        <v>323589816</v>
      </c>
      <c r="I18" s="34">
        <f t="shared" si="1"/>
        <v>341010446</v>
      </c>
      <c r="J18" s="35">
        <f t="shared" si="1"/>
        <v>354715750</v>
      </c>
      <c r="K18" s="37">
        <f t="shared" si="1"/>
        <v>368774905</v>
      </c>
    </row>
    <row r="19" spans="1:11" ht="13.5">
      <c r="A19" s="33" t="s">
        <v>27</v>
      </c>
      <c r="B19" s="39">
        <f>+B10-B18</f>
        <v>55905355</v>
      </c>
      <c r="C19" s="40">
        <f aca="true" t="shared" si="2" ref="C19:K19">+C10-C18</f>
        <v>-32920308</v>
      </c>
      <c r="D19" s="41">
        <f t="shared" si="2"/>
        <v>3625416</v>
      </c>
      <c r="E19" s="39">
        <f t="shared" si="2"/>
        <v>24969991</v>
      </c>
      <c r="F19" s="40">
        <f t="shared" si="2"/>
        <v>-12049959</v>
      </c>
      <c r="G19" s="42">
        <f t="shared" si="2"/>
        <v>-12049959</v>
      </c>
      <c r="H19" s="43">
        <f t="shared" si="2"/>
        <v>1096813</v>
      </c>
      <c r="I19" s="39">
        <f t="shared" si="2"/>
        <v>-30507469</v>
      </c>
      <c r="J19" s="40">
        <f t="shared" si="2"/>
        <v>-30185271</v>
      </c>
      <c r="K19" s="42">
        <f t="shared" si="2"/>
        <v>-38126827</v>
      </c>
    </row>
    <row r="20" spans="1:11" ht="25.5">
      <c r="A20" s="44" t="s">
        <v>28</v>
      </c>
      <c r="B20" s="45">
        <v>31784210</v>
      </c>
      <c r="C20" s="46">
        <v>35340380</v>
      </c>
      <c r="D20" s="47">
        <v>23688388</v>
      </c>
      <c r="E20" s="45">
        <v>38583400</v>
      </c>
      <c r="F20" s="46">
        <v>49147692</v>
      </c>
      <c r="G20" s="48">
        <v>49147692</v>
      </c>
      <c r="H20" s="49">
        <v>43200102</v>
      </c>
      <c r="I20" s="45">
        <v>39256850</v>
      </c>
      <c r="J20" s="46">
        <v>40905638</v>
      </c>
      <c r="K20" s="48">
        <v>42705486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483000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87689565</v>
      </c>
      <c r="C22" s="58">
        <f aca="true" t="shared" si="3" ref="C22:K22">SUM(C19:C21)</f>
        <v>2420072</v>
      </c>
      <c r="D22" s="59">
        <f t="shared" si="3"/>
        <v>27313804</v>
      </c>
      <c r="E22" s="57">
        <f t="shared" si="3"/>
        <v>63553391</v>
      </c>
      <c r="F22" s="58">
        <f t="shared" si="3"/>
        <v>37097733</v>
      </c>
      <c r="G22" s="60">
        <f t="shared" si="3"/>
        <v>37097733</v>
      </c>
      <c r="H22" s="61">
        <f t="shared" si="3"/>
        <v>44779915</v>
      </c>
      <c r="I22" s="57">
        <f t="shared" si="3"/>
        <v>8749381</v>
      </c>
      <c r="J22" s="58">
        <f t="shared" si="3"/>
        <v>10720367</v>
      </c>
      <c r="K22" s="60">
        <f t="shared" si="3"/>
        <v>4578659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87689565</v>
      </c>
      <c r="C24" s="40">
        <f aca="true" t="shared" si="4" ref="C24:K24">SUM(C22:C23)</f>
        <v>2420072</v>
      </c>
      <c r="D24" s="41">
        <f t="shared" si="4"/>
        <v>27313804</v>
      </c>
      <c r="E24" s="39">
        <f t="shared" si="4"/>
        <v>63553391</v>
      </c>
      <c r="F24" s="40">
        <f t="shared" si="4"/>
        <v>37097733</v>
      </c>
      <c r="G24" s="42">
        <f t="shared" si="4"/>
        <v>37097733</v>
      </c>
      <c r="H24" s="43">
        <f t="shared" si="4"/>
        <v>44779915</v>
      </c>
      <c r="I24" s="39">
        <f t="shared" si="4"/>
        <v>8749381</v>
      </c>
      <c r="J24" s="40">
        <f t="shared" si="4"/>
        <v>10720367</v>
      </c>
      <c r="K24" s="42">
        <f t="shared" si="4"/>
        <v>4578659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718044460</v>
      </c>
      <c r="C27" s="7">
        <v>43447970</v>
      </c>
      <c r="D27" s="69">
        <v>798187567</v>
      </c>
      <c r="E27" s="70">
        <v>56703400</v>
      </c>
      <c r="F27" s="7">
        <v>59430692</v>
      </c>
      <c r="G27" s="71">
        <v>59430692</v>
      </c>
      <c r="H27" s="72">
        <v>43830164</v>
      </c>
      <c r="I27" s="70">
        <v>40762156</v>
      </c>
      <c r="J27" s="7">
        <v>0</v>
      </c>
      <c r="K27" s="71">
        <v>0</v>
      </c>
    </row>
    <row r="28" spans="1:11" ht="13.5">
      <c r="A28" s="73" t="s">
        <v>33</v>
      </c>
      <c r="B28" s="6">
        <v>369658153</v>
      </c>
      <c r="C28" s="6">
        <v>26768231</v>
      </c>
      <c r="D28" s="23">
        <v>428477190</v>
      </c>
      <c r="E28" s="24">
        <v>45533400</v>
      </c>
      <c r="F28" s="6">
        <v>48214692</v>
      </c>
      <c r="G28" s="25">
        <v>48214692</v>
      </c>
      <c r="H28" s="26">
        <v>0</v>
      </c>
      <c r="I28" s="24">
        <v>39256849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354397153</v>
      </c>
      <c r="C31" s="6">
        <v>13050326</v>
      </c>
      <c r="D31" s="23">
        <v>339888619</v>
      </c>
      <c r="E31" s="24">
        <v>11170000</v>
      </c>
      <c r="F31" s="6">
        <v>11216000</v>
      </c>
      <c r="G31" s="25">
        <v>11216000</v>
      </c>
      <c r="H31" s="26">
        <v>0</v>
      </c>
      <c r="I31" s="24">
        <v>1505307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724055306</v>
      </c>
      <c r="C32" s="7">
        <f aca="true" t="shared" si="5" ref="C32:K32">SUM(C28:C31)</f>
        <v>39818557</v>
      </c>
      <c r="D32" s="69">
        <f t="shared" si="5"/>
        <v>768365809</v>
      </c>
      <c r="E32" s="70">
        <f t="shared" si="5"/>
        <v>56703400</v>
      </c>
      <c r="F32" s="7">
        <f t="shared" si="5"/>
        <v>59430692</v>
      </c>
      <c r="G32" s="71">
        <f t="shared" si="5"/>
        <v>59430692</v>
      </c>
      <c r="H32" s="72">
        <f t="shared" si="5"/>
        <v>0</v>
      </c>
      <c r="I32" s="70">
        <f t="shared" si="5"/>
        <v>40762156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61209139</v>
      </c>
      <c r="C35" s="6">
        <v>-3079028</v>
      </c>
      <c r="D35" s="23">
        <v>83362498</v>
      </c>
      <c r="E35" s="24">
        <v>338297985</v>
      </c>
      <c r="F35" s="6">
        <v>238722588</v>
      </c>
      <c r="G35" s="25">
        <v>238722588</v>
      </c>
      <c r="H35" s="26">
        <v>54951321</v>
      </c>
      <c r="I35" s="24">
        <v>142400365</v>
      </c>
      <c r="J35" s="6">
        <v>167357448</v>
      </c>
      <c r="K35" s="25">
        <v>173760025</v>
      </c>
    </row>
    <row r="36" spans="1:11" ht="13.5">
      <c r="A36" s="22" t="s">
        <v>39</v>
      </c>
      <c r="B36" s="6">
        <v>590950496</v>
      </c>
      <c r="C36" s="6">
        <v>20490715</v>
      </c>
      <c r="D36" s="23">
        <v>641108812</v>
      </c>
      <c r="E36" s="24">
        <v>56703400</v>
      </c>
      <c r="F36" s="6">
        <v>674979688</v>
      </c>
      <c r="G36" s="25">
        <v>674979688</v>
      </c>
      <c r="H36" s="26">
        <v>-2316883</v>
      </c>
      <c r="I36" s="24">
        <v>461252065</v>
      </c>
      <c r="J36" s="6">
        <v>327881778</v>
      </c>
      <c r="K36" s="25">
        <v>306710792</v>
      </c>
    </row>
    <row r="37" spans="1:11" ht="13.5">
      <c r="A37" s="22" t="s">
        <v>40</v>
      </c>
      <c r="B37" s="6">
        <v>58143203</v>
      </c>
      <c r="C37" s="6">
        <v>7268187</v>
      </c>
      <c r="D37" s="23">
        <v>91167653</v>
      </c>
      <c r="E37" s="24">
        <v>-6850000</v>
      </c>
      <c r="F37" s="6">
        <v>69834000</v>
      </c>
      <c r="G37" s="25">
        <v>69834000</v>
      </c>
      <c r="H37" s="26">
        <v>-8631344</v>
      </c>
      <c r="I37" s="24">
        <v>119160520</v>
      </c>
      <c r="J37" s="6">
        <v>170992370</v>
      </c>
      <c r="K37" s="25">
        <v>167667957</v>
      </c>
    </row>
    <row r="38" spans="1:11" ht="13.5">
      <c r="A38" s="22" t="s">
        <v>41</v>
      </c>
      <c r="B38" s="6">
        <v>18940475</v>
      </c>
      <c r="C38" s="6">
        <v>9136819</v>
      </c>
      <c r="D38" s="23">
        <v>26083000</v>
      </c>
      <c r="E38" s="24">
        <v>0</v>
      </c>
      <c r="F38" s="6">
        <v>0</v>
      </c>
      <c r="G38" s="25">
        <v>0</v>
      </c>
      <c r="H38" s="26">
        <v>0</v>
      </c>
      <c r="I38" s="24">
        <v>52166000</v>
      </c>
      <c r="J38" s="6">
        <v>26083000</v>
      </c>
      <c r="K38" s="25">
        <v>26083000</v>
      </c>
    </row>
    <row r="39" spans="1:11" ht="13.5">
      <c r="A39" s="22" t="s">
        <v>42</v>
      </c>
      <c r="B39" s="6">
        <v>487386392</v>
      </c>
      <c r="C39" s="6">
        <v>-1413391</v>
      </c>
      <c r="D39" s="23">
        <v>579907119</v>
      </c>
      <c r="E39" s="24">
        <v>338297994</v>
      </c>
      <c r="F39" s="6">
        <v>806770543</v>
      </c>
      <c r="G39" s="25">
        <v>806770543</v>
      </c>
      <c r="H39" s="26">
        <v>16485867</v>
      </c>
      <c r="I39" s="24">
        <v>423576529</v>
      </c>
      <c r="J39" s="6">
        <v>287443489</v>
      </c>
      <c r="K39" s="25">
        <v>282141201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6935469</v>
      </c>
      <c r="C42" s="6">
        <v>-2463254</v>
      </c>
      <c r="D42" s="23">
        <v>33164598</v>
      </c>
      <c r="E42" s="24">
        <v>338297985</v>
      </c>
      <c r="F42" s="6">
        <v>62241103</v>
      </c>
      <c r="G42" s="25">
        <v>62241103</v>
      </c>
      <c r="H42" s="26">
        <v>-20798811</v>
      </c>
      <c r="I42" s="24">
        <v>205464079</v>
      </c>
      <c r="J42" s="6">
        <v>193627937</v>
      </c>
      <c r="K42" s="25">
        <v>194438724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3522952</v>
      </c>
      <c r="C44" s="6">
        <v>-3440523</v>
      </c>
      <c r="D44" s="23">
        <v>2514716</v>
      </c>
      <c r="E44" s="24">
        <v>-2597145</v>
      </c>
      <c r="F44" s="6">
        <v>-2597145</v>
      </c>
      <c r="G44" s="25">
        <v>-2597145</v>
      </c>
      <c r="H44" s="26">
        <v>333676</v>
      </c>
      <c r="I44" s="24">
        <v>2595322</v>
      </c>
      <c r="J44" s="6">
        <v>-2595322</v>
      </c>
      <c r="K44" s="25">
        <v>0</v>
      </c>
    </row>
    <row r="45" spans="1:11" ht="13.5">
      <c r="A45" s="33" t="s">
        <v>47</v>
      </c>
      <c r="B45" s="7">
        <v>10458421</v>
      </c>
      <c r="C45" s="7">
        <v>-5903777</v>
      </c>
      <c r="D45" s="69">
        <v>35679314</v>
      </c>
      <c r="E45" s="70">
        <v>335700840</v>
      </c>
      <c r="F45" s="7">
        <v>59643958</v>
      </c>
      <c r="G45" s="71">
        <v>59643958</v>
      </c>
      <c r="H45" s="72">
        <v>-20462941</v>
      </c>
      <c r="I45" s="70">
        <v>208059401</v>
      </c>
      <c r="J45" s="7">
        <v>191032615</v>
      </c>
      <c r="K45" s="71">
        <v>194438724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13708987</v>
      </c>
      <c r="C48" s="6">
        <v>4078387</v>
      </c>
      <c r="D48" s="23">
        <v>45227470</v>
      </c>
      <c r="E48" s="24">
        <v>338297985</v>
      </c>
      <c r="F48" s="6">
        <v>99229212</v>
      </c>
      <c r="G48" s="25">
        <v>99229212</v>
      </c>
      <c r="H48" s="26">
        <v>35949474</v>
      </c>
      <c r="I48" s="24">
        <v>89624011</v>
      </c>
      <c r="J48" s="6">
        <v>82478423</v>
      </c>
      <c r="K48" s="25">
        <v>88446615</v>
      </c>
    </row>
    <row r="49" spans="1:11" ht="13.5">
      <c r="A49" s="22" t="s">
        <v>50</v>
      </c>
      <c r="B49" s="6">
        <f>+B75</f>
        <v>58886145.94787991</v>
      </c>
      <c r="C49" s="6">
        <f aca="true" t="shared" si="6" ref="C49:K49">+C75</f>
        <v>16521937</v>
      </c>
      <c r="D49" s="23">
        <f t="shared" si="6"/>
        <v>113148832.25938958</v>
      </c>
      <c r="E49" s="24">
        <f t="shared" si="6"/>
        <v>5750000</v>
      </c>
      <c r="F49" s="6">
        <f t="shared" si="6"/>
        <v>-67443638.78554341</v>
      </c>
      <c r="G49" s="25">
        <f t="shared" si="6"/>
        <v>-67443638.78554341</v>
      </c>
      <c r="H49" s="26">
        <f t="shared" si="6"/>
        <v>-14869107.291817036</v>
      </c>
      <c r="I49" s="24">
        <f t="shared" si="6"/>
        <v>105906456.95078883</v>
      </c>
      <c r="J49" s="6">
        <f t="shared" si="6"/>
        <v>128272799.8224651</v>
      </c>
      <c r="K49" s="25">
        <f t="shared" si="6"/>
        <v>127385256.93953134</v>
      </c>
    </row>
    <row r="50" spans="1:11" ht="13.5">
      <c r="A50" s="33" t="s">
        <v>51</v>
      </c>
      <c r="B50" s="7">
        <f>+B48-B49</f>
        <v>-45177158.94787991</v>
      </c>
      <c r="C50" s="7">
        <f aca="true" t="shared" si="7" ref="C50:K50">+C48-C49</f>
        <v>-12443550</v>
      </c>
      <c r="D50" s="69">
        <f t="shared" si="7"/>
        <v>-67921362.25938958</v>
      </c>
      <c r="E50" s="70">
        <f t="shared" si="7"/>
        <v>332547985</v>
      </c>
      <c r="F50" s="7">
        <f t="shared" si="7"/>
        <v>166672850.7855434</v>
      </c>
      <c r="G50" s="71">
        <f t="shared" si="7"/>
        <v>166672850.7855434</v>
      </c>
      <c r="H50" s="72">
        <f t="shared" si="7"/>
        <v>50818581.29181704</v>
      </c>
      <c r="I50" s="70">
        <f t="shared" si="7"/>
        <v>-16282445.950788826</v>
      </c>
      <c r="J50" s="7">
        <f t="shared" si="7"/>
        <v>-45794376.82246511</v>
      </c>
      <c r="K50" s="71">
        <f t="shared" si="7"/>
        <v>-38938641.93953134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564022262</v>
      </c>
      <c r="C53" s="6">
        <v>32130135</v>
      </c>
      <c r="D53" s="23">
        <v>604855515</v>
      </c>
      <c r="E53" s="24">
        <v>56703400</v>
      </c>
      <c r="F53" s="6">
        <v>638726391</v>
      </c>
      <c r="G53" s="25">
        <v>638726391</v>
      </c>
      <c r="H53" s="26">
        <v>-2316883</v>
      </c>
      <c r="I53" s="24">
        <v>424998768</v>
      </c>
      <c r="J53" s="6">
        <v>291628481</v>
      </c>
      <c r="K53" s="25">
        <v>270457495</v>
      </c>
    </row>
    <row r="54" spans="1:11" ht="13.5">
      <c r="A54" s="22" t="s">
        <v>54</v>
      </c>
      <c r="B54" s="6">
        <v>0</v>
      </c>
      <c r="C54" s="6">
        <v>29481254</v>
      </c>
      <c r="D54" s="23">
        <v>31211260</v>
      </c>
      <c r="E54" s="24">
        <v>33747373</v>
      </c>
      <c r="F54" s="6">
        <v>33747373</v>
      </c>
      <c r="G54" s="25">
        <v>33747373</v>
      </c>
      <c r="H54" s="26">
        <v>44038815</v>
      </c>
      <c r="I54" s="24">
        <v>35063520</v>
      </c>
      <c r="J54" s="6">
        <v>36536188</v>
      </c>
      <c r="K54" s="25">
        <v>38143779</v>
      </c>
    </row>
    <row r="55" spans="1:11" ht="13.5">
      <c r="A55" s="22" t="s">
        <v>55</v>
      </c>
      <c r="B55" s="6">
        <v>619006119</v>
      </c>
      <c r="C55" s="6">
        <v>36524232</v>
      </c>
      <c r="D55" s="23">
        <v>672752353</v>
      </c>
      <c r="E55" s="24">
        <v>8750000</v>
      </c>
      <c r="F55" s="6">
        <v>8850000</v>
      </c>
      <c r="G55" s="25">
        <v>8850000</v>
      </c>
      <c r="H55" s="26">
        <v>12059422</v>
      </c>
      <c r="I55" s="24">
        <v>3989526</v>
      </c>
      <c r="J55" s="6">
        <v>0</v>
      </c>
      <c r="K55" s="25">
        <v>0</v>
      </c>
    </row>
    <row r="56" spans="1:11" ht="13.5">
      <c r="A56" s="22" t="s">
        <v>56</v>
      </c>
      <c r="B56" s="6">
        <v>4649430</v>
      </c>
      <c r="C56" s="6">
        <v>4530879</v>
      </c>
      <c r="D56" s="23">
        <v>5009084</v>
      </c>
      <c r="E56" s="24">
        <v>8538340</v>
      </c>
      <c r="F56" s="6">
        <v>8878741</v>
      </c>
      <c r="G56" s="25">
        <v>8878741</v>
      </c>
      <c r="H56" s="26">
        <v>8446775</v>
      </c>
      <c r="I56" s="24">
        <v>8389775</v>
      </c>
      <c r="J56" s="6">
        <v>8742147</v>
      </c>
      <c r="K56" s="25">
        <v>9126799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-58923244</v>
      </c>
      <c r="C60" s="6">
        <v>-14718529</v>
      </c>
      <c r="D60" s="23">
        <v>-12450714</v>
      </c>
      <c r="E60" s="24">
        <v>17930589</v>
      </c>
      <c r="F60" s="6">
        <v>18562091</v>
      </c>
      <c r="G60" s="25">
        <v>18562091</v>
      </c>
      <c r="H60" s="26">
        <v>18562091</v>
      </c>
      <c r="I60" s="24">
        <v>24640815</v>
      </c>
      <c r="J60" s="6">
        <v>25675729</v>
      </c>
      <c r="K60" s="25">
        <v>26805461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2756</v>
      </c>
      <c r="C63" s="98">
        <v>2756</v>
      </c>
      <c r="D63" s="99">
        <v>2756</v>
      </c>
      <c r="E63" s="97">
        <v>2756</v>
      </c>
      <c r="F63" s="98">
        <v>2756</v>
      </c>
      <c r="G63" s="99">
        <v>2756</v>
      </c>
      <c r="H63" s="100">
        <v>2756</v>
      </c>
      <c r="I63" s="97">
        <v>2756</v>
      </c>
      <c r="J63" s="98">
        <v>2756</v>
      </c>
      <c r="K63" s="99">
        <v>2756</v>
      </c>
    </row>
    <row r="64" spans="1:11" ht="13.5">
      <c r="A64" s="96" t="s">
        <v>63</v>
      </c>
      <c r="B64" s="97">
        <v>15907</v>
      </c>
      <c r="C64" s="98">
        <v>15907</v>
      </c>
      <c r="D64" s="99">
        <v>15907</v>
      </c>
      <c r="E64" s="97">
        <v>15907</v>
      </c>
      <c r="F64" s="98">
        <v>15907</v>
      </c>
      <c r="G64" s="99">
        <v>15907</v>
      </c>
      <c r="H64" s="100">
        <v>15907</v>
      </c>
      <c r="I64" s="97">
        <v>15907</v>
      </c>
      <c r="J64" s="98">
        <v>15907</v>
      </c>
      <c r="K64" s="99">
        <v>15907</v>
      </c>
    </row>
    <row r="65" spans="1:11" ht="13.5">
      <c r="A65" s="96" t="s">
        <v>64</v>
      </c>
      <c r="B65" s="97">
        <v>20488</v>
      </c>
      <c r="C65" s="98">
        <v>20488</v>
      </c>
      <c r="D65" s="99">
        <v>20488</v>
      </c>
      <c r="E65" s="97">
        <v>20488</v>
      </c>
      <c r="F65" s="98">
        <v>20488</v>
      </c>
      <c r="G65" s="99">
        <v>20488</v>
      </c>
      <c r="H65" s="100">
        <v>20488</v>
      </c>
      <c r="I65" s="97">
        <v>20488</v>
      </c>
      <c r="J65" s="98">
        <v>20488</v>
      </c>
      <c r="K65" s="99">
        <v>20488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0.032750146422448535</v>
      </c>
      <c r="C70" s="5">
        <f aca="true" t="shared" si="8" ref="C70:K70">IF(ISERROR(C71/C72),0,(C71/C72))</f>
        <v>0</v>
      </c>
      <c r="D70" s="5">
        <f t="shared" si="8"/>
        <v>0.06932719267981816</v>
      </c>
      <c r="E70" s="5">
        <f t="shared" si="8"/>
        <v>0</v>
      </c>
      <c r="F70" s="5">
        <f t="shared" si="8"/>
        <v>0.9044007780379723</v>
      </c>
      <c r="G70" s="5">
        <f t="shared" si="8"/>
        <v>0.9044007780379723</v>
      </c>
      <c r="H70" s="5">
        <f t="shared" si="8"/>
        <v>-0.07299576580657884</v>
      </c>
      <c r="I70" s="5">
        <f t="shared" si="8"/>
        <v>0.914739372740616</v>
      </c>
      <c r="J70" s="5">
        <f t="shared" si="8"/>
        <v>0.8788016250790802</v>
      </c>
      <c r="K70" s="5">
        <f t="shared" si="8"/>
        <v>0.8460882995946193</v>
      </c>
    </row>
    <row r="71" spans="1:11" ht="12.75" hidden="1">
      <c r="A71" s="1" t="s">
        <v>135</v>
      </c>
      <c r="B71" s="2">
        <f>+B83</f>
        <v>6935469</v>
      </c>
      <c r="C71" s="2">
        <f aca="true" t="shared" si="9" ref="C71:K71">+C83</f>
        <v>0</v>
      </c>
      <c r="D71" s="2">
        <f t="shared" si="9"/>
        <v>12358466</v>
      </c>
      <c r="E71" s="2">
        <f t="shared" si="9"/>
        <v>0</v>
      </c>
      <c r="F71" s="2">
        <f t="shared" si="9"/>
        <v>134327881</v>
      </c>
      <c r="G71" s="2">
        <f t="shared" si="9"/>
        <v>134327881</v>
      </c>
      <c r="H71" s="2">
        <f t="shared" si="9"/>
        <v>-10974862</v>
      </c>
      <c r="I71" s="2">
        <f t="shared" si="9"/>
        <v>142389562</v>
      </c>
      <c r="J71" s="2">
        <f t="shared" si="9"/>
        <v>142540852</v>
      </c>
      <c r="K71" s="2">
        <f t="shared" si="9"/>
        <v>143273111</v>
      </c>
    </row>
    <row r="72" spans="1:11" ht="12.75" hidden="1">
      <c r="A72" s="1" t="s">
        <v>136</v>
      </c>
      <c r="B72" s="2">
        <f>+B77</f>
        <v>211769099</v>
      </c>
      <c r="C72" s="2">
        <f aca="true" t="shared" si="10" ref="C72:K72">+C77</f>
        <v>151074245</v>
      </c>
      <c r="D72" s="2">
        <f t="shared" si="10"/>
        <v>178262894</v>
      </c>
      <c r="E72" s="2">
        <f t="shared" si="10"/>
        <v>150038357</v>
      </c>
      <c r="F72" s="2">
        <f t="shared" si="10"/>
        <v>148526941</v>
      </c>
      <c r="G72" s="2">
        <f t="shared" si="10"/>
        <v>148526941</v>
      </c>
      <c r="H72" s="2">
        <f t="shared" si="10"/>
        <v>150349296</v>
      </c>
      <c r="I72" s="2">
        <f t="shared" si="10"/>
        <v>155661346</v>
      </c>
      <c r="J72" s="2">
        <f t="shared" si="10"/>
        <v>162199122</v>
      </c>
      <c r="K72" s="2">
        <f t="shared" si="10"/>
        <v>169335885</v>
      </c>
    </row>
    <row r="73" spans="1:11" ht="12.75" hidden="1">
      <c r="A73" s="1" t="s">
        <v>137</v>
      </c>
      <c r="B73" s="2">
        <f>+B74</f>
        <v>-23079590.33333334</v>
      </c>
      <c r="C73" s="2">
        <f aca="true" t="shared" si="11" ref="C73:K73">+(C78+C80+C81+C82)-(B78+B80+B81+B82)</f>
        <v>-52225571</v>
      </c>
      <c r="D73" s="2">
        <f t="shared" si="11"/>
        <v>43242766</v>
      </c>
      <c r="E73" s="2">
        <f t="shared" si="11"/>
        <v>-36164781</v>
      </c>
      <c r="F73" s="2">
        <f>+(F78+F80+F81+F82)-(D78+D80+D81+D82)</f>
        <v>103328595</v>
      </c>
      <c r="G73" s="2">
        <f>+(G78+G80+G81+G82)-(D78+D80+D81+D82)</f>
        <v>103328595</v>
      </c>
      <c r="H73" s="2">
        <f>+(H78+H80+H81+H82)-(D78+D80+D81+D82)</f>
        <v>-19194650</v>
      </c>
      <c r="I73" s="2">
        <f>+(I78+I80+I81+I82)-(E78+E80+E81+E82)</f>
        <v>46392656</v>
      </c>
      <c r="J73" s="2">
        <f t="shared" si="11"/>
        <v>32345626</v>
      </c>
      <c r="K73" s="2">
        <f t="shared" si="11"/>
        <v>164192</v>
      </c>
    </row>
    <row r="74" spans="1:11" ht="12.75" hidden="1">
      <c r="A74" s="1" t="s">
        <v>138</v>
      </c>
      <c r="B74" s="2">
        <f>+TREND(C74:E74)</f>
        <v>-23079590.33333334</v>
      </c>
      <c r="C74" s="2">
        <f>+C73</f>
        <v>-52225571</v>
      </c>
      <c r="D74" s="2">
        <f aca="true" t="shared" si="12" ref="D74:K74">+D73</f>
        <v>43242766</v>
      </c>
      <c r="E74" s="2">
        <f t="shared" si="12"/>
        <v>-36164781</v>
      </c>
      <c r="F74" s="2">
        <f t="shared" si="12"/>
        <v>103328595</v>
      </c>
      <c r="G74" s="2">
        <f t="shared" si="12"/>
        <v>103328595</v>
      </c>
      <c r="H74" s="2">
        <f t="shared" si="12"/>
        <v>-19194650</v>
      </c>
      <c r="I74" s="2">
        <f t="shared" si="12"/>
        <v>46392656</v>
      </c>
      <c r="J74" s="2">
        <f t="shared" si="12"/>
        <v>32345626</v>
      </c>
      <c r="K74" s="2">
        <f t="shared" si="12"/>
        <v>164192</v>
      </c>
    </row>
    <row r="75" spans="1:11" ht="12.75" hidden="1">
      <c r="A75" s="1" t="s">
        <v>139</v>
      </c>
      <c r="B75" s="2">
        <f>+B84-(((B80+B81+B78)*B70)-B79)</f>
        <v>58886145.94787991</v>
      </c>
      <c r="C75" s="2">
        <f aca="true" t="shared" si="13" ref="C75:K75">+C84-(((C80+C81+C78)*C70)-C79)</f>
        <v>16521937</v>
      </c>
      <c r="D75" s="2">
        <f t="shared" si="13"/>
        <v>113148832.25938958</v>
      </c>
      <c r="E75" s="2">
        <f t="shared" si="13"/>
        <v>5750000</v>
      </c>
      <c r="F75" s="2">
        <f t="shared" si="13"/>
        <v>-67443638.78554341</v>
      </c>
      <c r="G75" s="2">
        <f t="shared" si="13"/>
        <v>-67443638.78554341</v>
      </c>
      <c r="H75" s="2">
        <f t="shared" si="13"/>
        <v>-14869107.291817036</v>
      </c>
      <c r="I75" s="2">
        <f t="shared" si="13"/>
        <v>105906456.95078883</v>
      </c>
      <c r="J75" s="2">
        <f t="shared" si="13"/>
        <v>128272799.8224651</v>
      </c>
      <c r="K75" s="2">
        <f t="shared" si="13"/>
        <v>127385256.93953134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211769099</v>
      </c>
      <c r="C77" s="3">
        <v>151074245</v>
      </c>
      <c r="D77" s="3">
        <v>178262894</v>
      </c>
      <c r="E77" s="3">
        <v>150038357</v>
      </c>
      <c r="F77" s="3">
        <v>148526941</v>
      </c>
      <c r="G77" s="3">
        <v>148526941</v>
      </c>
      <c r="H77" s="3">
        <v>150349296</v>
      </c>
      <c r="I77" s="3">
        <v>155661346</v>
      </c>
      <c r="J77" s="3">
        <v>162199122</v>
      </c>
      <c r="K77" s="3">
        <v>169335885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53950785</v>
      </c>
      <c r="C79" s="3">
        <v>6942427</v>
      </c>
      <c r="D79" s="3">
        <v>87576508</v>
      </c>
      <c r="E79" s="3">
        <v>5750000</v>
      </c>
      <c r="F79" s="3">
        <v>57234000</v>
      </c>
      <c r="G79" s="3">
        <v>57234000</v>
      </c>
      <c r="H79" s="3">
        <v>-8965473</v>
      </c>
      <c r="I79" s="3">
        <v>113967198</v>
      </c>
      <c r="J79" s="3">
        <v>168394370</v>
      </c>
      <c r="K79" s="3">
        <v>165069957</v>
      </c>
    </row>
    <row r="80" spans="1:11" ht="12.75" hidden="1">
      <c r="A80" s="1" t="s">
        <v>68</v>
      </c>
      <c r="B80" s="3">
        <v>49410103</v>
      </c>
      <c r="C80" s="3">
        <v>-8223613</v>
      </c>
      <c r="D80" s="3">
        <v>41250738</v>
      </c>
      <c r="E80" s="3">
        <v>0</v>
      </c>
      <c r="F80" s="3">
        <v>127227806</v>
      </c>
      <c r="G80" s="3">
        <v>127227806</v>
      </c>
      <c r="H80" s="3">
        <v>14007234</v>
      </c>
      <c r="I80" s="3">
        <v>42719012</v>
      </c>
      <c r="J80" s="3">
        <v>74647719</v>
      </c>
      <c r="K80" s="3">
        <v>74631926</v>
      </c>
    </row>
    <row r="81" spans="1:11" ht="12.75" hidden="1">
      <c r="A81" s="1" t="s">
        <v>69</v>
      </c>
      <c r="B81" s="3">
        <v>-4262517</v>
      </c>
      <c r="C81" s="3">
        <v>1145628</v>
      </c>
      <c r="D81" s="3">
        <v>-5085957</v>
      </c>
      <c r="E81" s="3">
        <v>0</v>
      </c>
      <c r="F81" s="3">
        <v>12265570</v>
      </c>
      <c r="G81" s="3">
        <v>12265570</v>
      </c>
      <c r="H81" s="3">
        <v>2962897</v>
      </c>
      <c r="I81" s="3">
        <v>3673644</v>
      </c>
      <c r="J81" s="3">
        <v>4090563</v>
      </c>
      <c r="K81" s="3">
        <v>4270548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6935469</v>
      </c>
      <c r="C83" s="3">
        <v>0</v>
      </c>
      <c r="D83" s="3">
        <v>12358466</v>
      </c>
      <c r="E83" s="3">
        <v>0</v>
      </c>
      <c r="F83" s="3">
        <v>134327881</v>
      </c>
      <c r="G83" s="3">
        <v>134327881</v>
      </c>
      <c r="H83" s="3">
        <v>-10974862</v>
      </c>
      <c r="I83" s="3">
        <v>142389562</v>
      </c>
      <c r="J83" s="3">
        <v>142540852</v>
      </c>
      <c r="K83" s="3">
        <v>143273111</v>
      </c>
    </row>
    <row r="84" spans="1:11" ht="12.75" hidden="1">
      <c r="A84" s="1" t="s">
        <v>72</v>
      </c>
      <c r="B84" s="3">
        <v>6413951</v>
      </c>
      <c r="C84" s="3">
        <v>9579510</v>
      </c>
      <c r="D84" s="3">
        <v>28079527</v>
      </c>
      <c r="E84" s="3">
        <v>0</v>
      </c>
      <c r="F84" s="3">
        <v>1480279</v>
      </c>
      <c r="G84" s="3">
        <v>1480279</v>
      </c>
      <c r="H84" s="3">
        <v>-7142382</v>
      </c>
      <c r="I84" s="3">
        <v>34376448</v>
      </c>
      <c r="J84" s="3">
        <v>29073760</v>
      </c>
      <c r="K84" s="3">
        <v>29073760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59364617</v>
      </c>
      <c r="C6" s="6">
        <v>70845231</v>
      </c>
      <c r="D6" s="23">
        <v>82150403</v>
      </c>
      <c r="E6" s="24">
        <v>67883681</v>
      </c>
      <c r="F6" s="6">
        <v>67883681</v>
      </c>
      <c r="G6" s="25">
        <v>67883681</v>
      </c>
      <c r="H6" s="26">
        <v>74410008</v>
      </c>
      <c r="I6" s="24">
        <v>74091698</v>
      </c>
      <c r="J6" s="6">
        <v>77203548</v>
      </c>
      <c r="K6" s="25">
        <v>80600504</v>
      </c>
    </row>
    <row r="7" spans="1:11" ht="13.5">
      <c r="A7" s="22" t="s">
        <v>19</v>
      </c>
      <c r="B7" s="6">
        <v>16934290</v>
      </c>
      <c r="C7" s="6">
        <v>11907865</v>
      </c>
      <c r="D7" s="23">
        <v>8814806</v>
      </c>
      <c r="E7" s="24">
        <v>9000000</v>
      </c>
      <c r="F7" s="6">
        <v>9005000</v>
      </c>
      <c r="G7" s="25">
        <v>9005000</v>
      </c>
      <c r="H7" s="26">
        <v>2132440</v>
      </c>
      <c r="I7" s="24">
        <v>9351000</v>
      </c>
      <c r="J7" s="6">
        <v>9743742</v>
      </c>
      <c r="K7" s="25">
        <v>10172467</v>
      </c>
    </row>
    <row r="8" spans="1:11" ht="13.5">
      <c r="A8" s="22" t="s">
        <v>20</v>
      </c>
      <c r="B8" s="6">
        <v>295614965</v>
      </c>
      <c r="C8" s="6">
        <v>334781660</v>
      </c>
      <c r="D8" s="23">
        <v>363275917</v>
      </c>
      <c r="E8" s="24">
        <v>393154000</v>
      </c>
      <c r="F8" s="6">
        <v>440091250</v>
      </c>
      <c r="G8" s="25">
        <v>440091250</v>
      </c>
      <c r="H8" s="26">
        <v>445820675</v>
      </c>
      <c r="I8" s="24">
        <v>411292000</v>
      </c>
      <c r="J8" s="6">
        <v>434761999</v>
      </c>
      <c r="K8" s="25">
        <v>442093001</v>
      </c>
    </row>
    <row r="9" spans="1:11" ht="13.5">
      <c r="A9" s="22" t="s">
        <v>21</v>
      </c>
      <c r="B9" s="6">
        <v>19527975</v>
      </c>
      <c r="C9" s="6">
        <v>58389394</v>
      </c>
      <c r="D9" s="23">
        <v>-10936800</v>
      </c>
      <c r="E9" s="24">
        <v>17993500</v>
      </c>
      <c r="F9" s="6">
        <v>17053500</v>
      </c>
      <c r="G9" s="25">
        <v>17053500</v>
      </c>
      <c r="H9" s="26">
        <v>35883443</v>
      </c>
      <c r="I9" s="24">
        <v>26974210</v>
      </c>
      <c r="J9" s="6">
        <v>28065126</v>
      </c>
      <c r="K9" s="25">
        <v>28255993</v>
      </c>
    </row>
    <row r="10" spans="1:11" ht="25.5">
      <c r="A10" s="27" t="s">
        <v>128</v>
      </c>
      <c r="B10" s="28">
        <f>SUM(B5:B9)</f>
        <v>391441847</v>
      </c>
      <c r="C10" s="29">
        <f aca="true" t="shared" si="0" ref="C10:K10">SUM(C5:C9)</f>
        <v>475924150</v>
      </c>
      <c r="D10" s="30">
        <f t="shared" si="0"/>
        <v>443304326</v>
      </c>
      <c r="E10" s="28">
        <f t="shared" si="0"/>
        <v>488031181</v>
      </c>
      <c r="F10" s="29">
        <f t="shared" si="0"/>
        <v>534033431</v>
      </c>
      <c r="G10" s="31">
        <f t="shared" si="0"/>
        <v>534033431</v>
      </c>
      <c r="H10" s="32">
        <f t="shared" si="0"/>
        <v>558246566</v>
      </c>
      <c r="I10" s="28">
        <f t="shared" si="0"/>
        <v>521708908</v>
      </c>
      <c r="J10" s="29">
        <f t="shared" si="0"/>
        <v>549774415</v>
      </c>
      <c r="K10" s="31">
        <f t="shared" si="0"/>
        <v>561121965</v>
      </c>
    </row>
    <row r="11" spans="1:11" ht="13.5">
      <c r="A11" s="22" t="s">
        <v>22</v>
      </c>
      <c r="B11" s="6">
        <v>131902200</v>
      </c>
      <c r="C11" s="6">
        <v>144993220</v>
      </c>
      <c r="D11" s="23">
        <v>177354923</v>
      </c>
      <c r="E11" s="24">
        <v>176344762</v>
      </c>
      <c r="F11" s="6">
        <v>232500318</v>
      </c>
      <c r="G11" s="25">
        <v>232500318</v>
      </c>
      <c r="H11" s="26">
        <v>197869689</v>
      </c>
      <c r="I11" s="24">
        <v>235812394</v>
      </c>
      <c r="J11" s="6">
        <v>248039373</v>
      </c>
      <c r="K11" s="25">
        <v>261135520</v>
      </c>
    </row>
    <row r="12" spans="1:11" ht="13.5">
      <c r="A12" s="22" t="s">
        <v>23</v>
      </c>
      <c r="B12" s="6">
        <v>4943488</v>
      </c>
      <c r="C12" s="6">
        <v>6337643</v>
      </c>
      <c r="D12" s="23">
        <v>5746997</v>
      </c>
      <c r="E12" s="24">
        <v>8478328</v>
      </c>
      <c r="F12" s="6">
        <v>5716935</v>
      </c>
      <c r="G12" s="25">
        <v>5716935</v>
      </c>
      <c r="H12" s="26">
        <v>5907199</v>
      </c>
      <c r="I12" s="24">
        <v>5896077</v>
      </c>
      <c r="J12" s="6">
        <v>6202674</v>
      </c>
      <c r="K12" s="25">
        <v>6537617</v>
      </c>
    </row>
    <row r="13" spans="1:11" ht="13.5">
      <c r="A13" s="22" t="s">
        <v>129</v>
      </c>
      <c r="B13" s="6">
        <v>90764885</v>
      </c>
      <c r="C13" s="6">
        <v>95928452</v>
      </c>
      <c r="D13" s="23">
        <v>96382726</v>
      </c>
      <c r="E13" s="24">
        <v>45009439</v>
      </c>
      <c r="F13" s="6">
        <v>46852569</v>
      </c>
      <c r="G13" s="25">
        <v>46852569</v>
      </c>
      <c r="H13" s="26">
        <v>9260896</v>
      </c>
      <c r="I13" s="24">
        <v>96142282</v>
      </c>
      <c r="J13" s="6">
        <v>100180256</v>
      </c>
      <c r="K13" s="25">
        <v>104588187</v>
      </c>
    </row>
    <row r="14" spans="1:11" ht="13.5">
      <c r="A14" s="22" t="s">
        <v>24</v>
      </c>
      <c r="B14" s="6">
        <v>129615</v>
      </c>
      <c r="C14" s="6">
        <v>73424</v>
      </c>
      <c r="D14" s="23">
        <v>10882812</v>
      </c>
      <c r="E14" s="24">
        <v>0</v>
      </c>
      <c r="F14" s="6">
        <v>100000</v>
      </c>
      <c r="G14" s="25">
        <v>100000</v>
      </c>
      <c r="H14" s="26">
        <v>4435425</v>
      </c>
      <c r="I14" s="24">
        <v>390525</v>
      </c>
      <c r="J14" s="6">
        <v>0</v>
      </c>
      <c r="K14" s="25">
        <v>0</v>
      </c>
    </row>
    <row r="15" spans="1:11" ht="13.5">
      <c r="A15" s="22" t="s">
        <v>130</v>
      </c>
      <c r="B15" s="6">
        <v>19395330</v>
      </c>
      <c r="C15" s="6">
        <v>95681893</v>
      </c>
      <c r="D15" s="23">
        <v>70517432</v>
      </c>
      <c r="E15" s="24">
        <v>66637080</v>
      </c>
      <c r="F15" s="6">
        <v>53758432</v>
      </c>
      <c r="G15" s="25">
        <v>53758432</v>
      </c>
      <c r="H15" s="26">
        <v>79151910</v>
      </c>
      <c r="I15" s="24">
        <v>55130420</v>
      </c>
      <c r="J15" s="6">
        <v>56813298</v>
      </c>
      <c r="K15" s="25">
        <v>58869454</v>
      </c>
    </row>
    <row r="16" spans="1:11" ht="13.5">
      <c r="A16" s="22" t="s">
        <v>20</v>
      </c>
      <c r="B16" s="6">
        <v>0</v>
      </c>
      <c r="C16" s="6">
        <v>200000</v>
      </c>
      <c r="D16" s="23">
        <v>107240</v>
      </c>
      <c r="E16" s="24">
        <v>1080000</v>
      </c>
      <c r="F16" s="6">
        <v>8130000</v>
      </c>
      <c r="G16" s="25">
        <v>8130000</v>
      </c>
      <c r="H16" s="26">
        <v>2580000</v>
      </c>
      <c r="I16" s="24">
        <v>10650000</v>
      </c>
      <c r="J16" s="6">
        <v>10468900</v>
      </c>
      <c r="K16" s="25">
        <v>10489532</v>
      </c>
    </row>
    <row r="17" spans="1:11" ht="13.5">
      <c r="A17" s="22" t="s">
        <v>25</v>
      </c>
      <c r="B17" s="6">
        <v>328400518</v>
      </c>
      <c r="C17" s="6">
        <v>280200073</v>
      </c>
      <c r="D17" s="23">
        <v>262889822</v>
      </c>
      <c r="E17" s="24">
        <v>205178985</v>
      </c>
      <c r="F17" s="6">
        <v>174344649</v>
      </c>
      <c r="G17" s="25">
        <v>174344649</v>
      </c>
      <c r="H17" s="26">
        <v>246572265</v>
      </c>
      <c r="I17" s="24">
        <v>171293650</v>
      </c>
      <c r="J17" s="6">
        <v>161029319</v>
      </c>
      <c r="K17" s="25">
        <v>157576582</v>
      </c>
    </row>
    <row r="18" spans="1:11" ht="13.5">
      <c r="A18" s="33" t="s">
        <v>26</v>
      </c>
      <c r="B18" s="34">
        <f>SUM(B11:B17)</f>
        <v>575536036</v>
      </c>
      <c r="C18" s="35">
        <f aca="true" t="shared" si="1" ref="C18:K18">SUM(C11:C17)</f>
        <v>623414705</v>
      </c>
      <c r="D18" s="36">
        <f t="shared" si="1"/>
        <v>623881952</v>
      </c>
      <c r="E18" s="34">
        <f t="shared" si="1"/>
        <v>502728594</v>
      </c>
      <c r="F18" s="35">
        <f t="shared" si="1"/>
        <v>521402903</v>
      </c>
      <c r="G18" s="37">
        <f t="shared" si="1"/>
        <v>521402903</v>
      </c>
      <c r="H18" s="38">
        <f t="shared" si="1"/>
        <v>545777384</v>
      </c>
      <c r="I18" s="34">
        <f t="shared" si="1"/>
        <v>575315348</v>
      </c>
      <c r="J18" s="35">
        <f t="shared" si="1"/>
        <v>582733820</v>
      </c>
      <c r="K18" s="37">
        <f t="shared" si="1"/>
        <v>599196892</v>
      </c>
    </row>
    <row r="19" spans="1:11" ht="13.5">
      <c r="A19" s="33" t="s">
        <v>27</v>
      </c>
      <c r="B19" s="39">
        <f>+B10-B18</f>
        <v>-184094189</v>
      </c>
      <c r="C19" s="40">
        <f aca="true" t="shared" si="2" ref="C19:K19">+C10-C18</f>
        <v>-147490555</v>
      </c>
      <c r="D19" s="41">
        <f t="shared" si="2"/>
        <v>-180577626</v>
      </c>
      <c r="E19" s="39">
        <f t="shared" si="2"/>
        <v>-14697413</v>
      </c>
      <c r="F19" s="40">
        <f t="shared" si="2"/>
        <v>12630528</v>
      </c>
      <c r="G19" s="42">
        <f t="shared" si="2"/>
        <v>12630528</v>
      </c>
      <c r="H19" s="43">
        <f t="shared" si="2"/>
        <v>12469182</v>
      </c>
      <c r="I19" s="39">
        <f t="shared" si="2"/>
        <v>-53606440</v>
      </c>
      <c r="J19" s="40">
        <f t="shared" si="2"/>
        <v>-32959405</v>
      </c>
      <c r="K19" s="42">
        <f t="shared" si="2"/>
        <v>-38074927</v>
      </c>
    </row>
    <row r="20" spans="1:11" ht="25.5">
      <c r="A20" s="44" t="s">
        <v>28</v>
      </c>
      <c r="B20" s="45">
        <v>303530596</v>
      </c>
      <c r="C20" s="46">
        <v>295285000</v>
      </c>
      <c r="D20" s="47">
        <v>279662000</v>
      </c>
      <c r="E20" s="45">
        <v>270138000</v>
      </c>
      <c r="F20" s="46">
        <v>267841000</v>
      </c>
      <c r="G20" s="48">
        <v>267841000</v>
      </c>
      <c r="H20" s="49">
        <v>228712046</v>
      </c>
      <c r="I20" s="45">
        <v>288749000</v>
      </c>
      <c r="J20" s="46">
        <v>300334000</v>
      </c>
      <c r="K20" s="48">
        <v>315774000</v>
      </c>
    </row>
    <row r="21" spans="1:11" ht="63.75">
      <c r="A21" s="50" t="s">
        <v>131</v>
      </c>
      <c r="B21" s="51">
        <v>0</v>
      </c>
      <c r="C21" s="52">
        <v>0</v>
      </c>
      <c r="D21" s="53">
        <v>9389825</v>
      </c>
      <c r="E21" s="51">
        <v>0</v>
      </c>
      <c r="F21" s="52">
        <v>0</v>
      </c>
      <c r="G21" s="54">
        <v>0</v>
      </c>
      <c r="H21" s="55">
        <v>150000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119436407</v>
      </c>
      <c r="C22" s="58">
        <f aca="true" t="shared" si="3" ref="C22:K22">SUM(C19:C21)</f>
        <v>147794445</v>
      </c>
      <c r="D22" s="59">
        <f t="shared" si="3"/>
        <v>108474199</v>
      </c>
      <c r="E22" s="57">
        <f t="shared" si="3"/>
        <v>255440587</v>
      </c>
      <c r="F22" s="58">
        <f t="shared" si="3"/>
        <v>280471528</v>
      </c>
      <c r="G22" s="60">
        <f t="shared" si="3"/>
        <v>280471528</v>
      </c>
      <c r="H22" s="61">
        <f t="shared" si="3"/>
        <v>241331228</v>
      </c>
      <c r="I22" s="57">
        <f t="shared" si="3"/>
        <v>235142560</v>
      </c>
      <c r="J22" s="58">
        <f t="shared" si="3"/>
        <v>267374595</v>
      </c>
      <c r="K22" s="60">
        <f t="shared" si="3"/>
        <v>277699073</v>
      </c>
    </row>
    <row r="23" spans="1:11" ht="13.5">
      <c r="A23" s="50" t="s">
        <v>29</v>
      </c>
      <c r="B23" s="6">
        <v>36097413</v>
      </c>
      <c r="C23" s="6">
        <v>18659113</v>
      </c>
      <c r="D23" s="23">
        <v>27421549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155533820</v>
      </c>
      <c r="C24" s="40">
        <f aca="true" t="shared" si="4" ref="C24:K24">SUM(C22:C23)</f>
        <v>166453558</v>
      </c>
      <c r="D24" s="41">
        <f t="shared" si="4"/>
        <v>135895748</v>
      </c>
      <c r="E24" s="39">
        <f t="shared" si="4"/>
        <v>255440587</v>
      </c>
      <c r="F24" s="40">
        <f t="shared" si="4"/>
        <v>280471528</v>
      </c>
      <c r="G24" s="42">
        <f t="shared" si="4"/>
        <v>280471528</v>
      </c>
      <c r="H24" s="43">
        <f t="shared" si="4"/>
        <v>241331228</v>
      </c>
      <c r="I24" s="39">
        <f t="shared" si="4"/>
        <v>235142560</v>
      </c>
      <c r="J24" s="40">
        <f t="shared" si="4"/>
        <v>267374595</v>
      </c>
      <c r="K24" s="42">
        <f t="shared" si="4"/>
        <v>277699073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1695519468</v>
      </c>
      <c r="C27" s="7">
        <v>161229958</v>
      </c>
      <c r="D27" s="69">
        <v>352102801</v>
      </c>
      <c r="E27" s="70">
        <v>270599750</v>
      </c>
      <c r="F27" s="7">
        <v>269279519</v>
      </c>
      <c r="G27" s="71">
        <v>269279519</v>
      </c>
      <c r="H27" s="72">
        <v>243004813</v>
      </c>
      <c r="I27" s="70">
        <v>287572000</v>
      </c>
      <c r="J27" s="7">
        <v>298824166</v>
      </c>
      <c r="K27" s="71">
        <v>310945467</v>
      </c>
    </row>
    <row r="28" spans="1:11" ht="13.5">
      <c r="A28" s="73" t="s">
        <v>33</v>
      </c>
      <c r="B28" s="6">
        <v>710778314</v>
      </c>
      <c r="C28" s="6">
        <v>122852691</v>
      </c>
      <c r="D28" s="23">
        <v>289676151</v>
      </c>
      <c r="E28" s="24">
        <v>260779750</v>
      </c>
      <c r="F28" s="6">
        <v>258482750</v>
      </c>
      <c r="G28" s="25">
        <v>258482750</v>
      </c>
      <c r="H28" s="26">
        <v>0</v>
      </c>
      <c r="I28" s="24">
        <v>278761550</v>
      </c>
      <c r="J28" s="6">
        <v>289497300</v>
      </c>
      <c r="K28" s="25">
        <v>304430350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4401249</v>
      </c>
      <c r="C31" s="6">
        <v>12614615</v>
      </c>
      <c r="D31" s="23">
        <v>62426650</v>
      </c>
      <c r="E31" s="24">
        <v>9820000</v>
      </c>
      <c r="F31" s="6">
        <v>10796769</v>
      </c>
      <c r="G31" s="25">
        <v>10796769</v>
      </c>
      <c r="H31" s="26">
        <v>0</v>
      </c>
      <c r="I31" s="24">
        <v>8810450</v>
      </c>
      <c r="J31" s="6">
        <v>9326866</v>
      </c>
      <c r="K31" s="25">
        <v>6515117</v>
      </c>
    </row>
    <row r="32" spans="1:11" ht="13.5">
      <c r="A32" s="33" t="s">
        <v>36</v>
      </c>
      <c r="B32" s="7">
        <f>SUM(B28:B31)</f>
        <v>715179563</v>
      </c>
      <c r="C32" s="7">
        <f aca="true" t="shared" si="5" ref="C32:K32">SUM(C28:C31)</f>
        <v>135467306</v>
      </c>
      <c r="D32" s="69">
        <f t="shared" si="5"/>
        <v>352102801</v>
      </c>
      <c r="E32" s="70">
        <f t="shared" si="5"/>
        <v>270599750</v>
      </c>
      <c r="F32" s="7">
        <f t="shared" si="5"/>
        <v>269279519</v>
      </c>
      <c r="G32" s="71">
        <f t="shared" si="5"/>
        <v>269279519</v>
      </c>
      <c r="H32" s="72">
        <f t="shared" si="5"/>
        <v>0</v>
      </c>
      <c r="I32" s="70">
        <f t="shared" si="5"/>
        <v>287572000</v>
      </c>
      <c r="J32" s="7">
        <f t="shared" si="5"/>
        <v>298824166</v>
      </c>
      <c r="K32" s="71">
        <f t="shared" si="5"/>
        <v>310945467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216521359</v>
      </c>
      <c r="C35" s="6">
        <v>-1730321581</v>
      </c>
      <c r="D35" s="23">
        <v>-1731956060</v>
      </c>
      <c r="E35" s="24">
        <v>833384753</v>
      </c>
      <c r="F35" s="6">
        <v>207214204</v>
      </c>
      <c r="G35" s="25">
        <v>207214204</v>
      </c>
      <c r="H35" s="26">
        <v>73118214</v>
      </c>
      <c r="I35" s="24">
        <v>244885633</v>
      </c>
      <c r="J35" s="6">
        <v>311078517</v>
      </c>
      <c r="K35" s="25">
        <v>396835865</v>
      </c>
    </row>
    <row r="36" spans="1:11" ht="13.5">
      <c r="A36" s="22" t="s">
        <v>39</v>
      </c>
      <c r="B36" s="6">
        <v>2202647072</v>
      </c>
      <c r="C36" s="6">
        <v>2148893543</v>
      </c>
      <c r="D36" s="23">
        <v>2277710100</v>
      </c>
      <c r="E36" s="24">
        <v>270599750</v>
      </c>
      <c r="F36" s="6">
        <v>2361012902</v>
      </c>
      <c r="G36" s="25">
        <v>2361012902</v>
      </c>
      <c r="H36" s="26">
        <v>233743917</v>
      </c>
      <c r="I36" s="24">
        <v>2812668921</v>
      </c>
      <c r="J36" s="6">
        <v>2823183854</v>
      </c>
      <c r="K36" s="25">
        <v>2835300570</v>
      </c>
    </row>
    <row r="37" spans="1:11" ht="13.5">
      <c r="A37" s="22" t="s">
        <v>40</v>
      </c>
      <c r="B37" s="6">
        <v>195522052</v>
      </c>
      <c r="C37" s="6">
        <v>200282972</v>
      </c>
      <c r="D37" s="23">
        <v>225195929</v>
      </c>
      <c r="E37" s="24">
        <v>279395000</v>
      </c>
      <c r="F37" s="6">
        <v>158154394</v>
      </c>
      <c r="G37" s="25">
        <v>158154394</v>
      </c>
      <c r="H37" s="26">
        <v>73282479</v>
      </c>
      <c r="I37" s="24">
        <v>251685249</v>
      </c>
      <c r="J37" s="6">
        <v>270019116</v>
      </c>
      <c r="K37" s="25">
        <v>246646373</v>
      </c>
    </row>
    <row r="38" spans="1:11" ht="13.5">
      <c r="A38" s="22" t="s">
        <v>41</v>
      </c>
      <c r="B38" s="6">
        <v>87812401</v>
      </c>
      <c r="C38" s="6">
        <v>88355720</v>
      </c>
      <c r="D38" s="23">
        <v>113758621</v>
      </c>
      <c r="E38" s="24">
        <v>0</v>
      </c>
      <c r="F38" s="6">
        <v>1710525</v>
      </c>
      <c r="G38" s="25">
        <v>1710525</v>
      </c>
      <c r="H38" s="26">
        <v>-12345745</v>
      </c>
      <c r="I38" s="24">
        <v>23780750</v>
      </c>
      <c r="J38" s="6">
        <v>23780750</v>
      </c>
      <c r="K38" s="25">
        <v>23780750</v>
      </c>
    </row>
    <row r="39" spans="1:11" ht="13.5">
      <c r="A39" s="22" t="s">
        <v>42</v>
      </c>
      <c r="B39" s="6">
        <v>2052494991</v>
      </c>
      <c r="C39" s="6">
        <v>797938</v>
      </c>
      <c r="D39" s="23">
        <v>125746840</v>
      </c>
      <c r="E39" s="24">
        <v>569148916</v>
      </c>
      <c r="F39" s="6">
        <v>2127890659</v>
      </c>
      <c r="G39" s="25">
        <v>2127890659</v>
      </c>
      <c r="H39" s="26">
        <v>4594169</v>
      </c>
      <c r="I39" s="24">
        <v>2546945995</v>
      </c>
      <c r="J39" s="6">
        <v>2573087910</v>
      </c>
      <c r="K39" s="25">
        <v>2684010239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1666281924</v>
      </c>
      <c r="C42" s="6">
        <v>10000</v>
      </c>
      <c r="D42" s="23">
        <v>1929510351</v>
      </c>
      <c r="E42" s="24">
        <v>433746753</v>
      </c>
      <c r="F42" s="6">
        <v>261246672</v>
      </c>
      <c r="G42" s="25">
        <v>261246672</v>
      </c>
      <c r="H42" s="26">
        <v>1612231285</v>
      </c>
      <c r="I42" s="24">
        <v>343561989</v>
      </c>
      <c r="J42" s="6">
        <v>368710037</v>
      </c>
      <c r="K42" s="25">
        <v>377669798</v>
      </c>
    </row>
    <row r="43" spans="1:11" ht="13.5">
      <c r="A43" s="22" t="s">
        <v>45</v>
      </c>
      <c r="B43" s="6">
        <v>-240521539</v>
      </c>
      <c r="C43" s="6">
        <v>0</v>
      </c>
      <c r="D43" s="23">
        <v>0</v>
      </c>
      <c r="E43" s="24">
        <v>274405946</v>
      </c>
      <c r="F43" s="6">
        <v>-87201823</v>
      </c>
      <c r="G43" s="25">
        <v>-87201823</v>
      </c>
      <c r="H43" s="26">
        <v>0</v>
      </c>
      <c r="I43" s="24">
        <v>-285572000</v>
      </c>
      <c r="J43" s="6">
        <v>-296667866</v>
      </c>
      <c r="K43" s="25">
        <v>-310782291</v>
      </c>
    </row>
    <row r="44" spans="1:11" ht="13.5">
      <c r="A44" s="22" t="s">
        <v>46</v>
      </c>
      <c r="B44" s="6">
        <v>459132</v>
      </c>
      <c r="C44" s="6">
        <v>-7618</v>
      </c>
      <c r="D44" s="23">
        <v>200</v>
      </c>
      <c r="E44" s="24">
        <v>-451714</v>
      </c>
      <c r="F44" s="6">
        <v>-20068686</v>
      </c>
      <c r="G44" s="25">
        <v>-20068686</v>
      </c>
      <c r="H44" s="26">
        <v>-256279</v>
      </c>
      <c r="I44" s="24">
        <v>-7159058</v>
      </c>
      <c r="J44" s="6">
        <v>0</v>
      </c>
      <c r="K44" s="25">
        <v>0</v>
      </c>
    </row>
    <row r="45" spans="1:11" ht="13.5">
      <c r="A45" s="33" t="s">
        <v>47</v>
      </c>
      <c r="B45" s="7">
        <v>1494831268</v>
      </c>
      <c r="C45" s="7">
        <v>2482</v>
      </c>
      <c r="D45" s="69">
        <v>1929510651</v>
      </c>
      <c r="E45" s="70">
        <v>707700985</v>
      </c>
      <c r="F45" s="7">
        <v>156357586</v>
      </c>
      <c r="G45" s="71">
        <v>156357586</v>
      </c>
      <c r="H45" s="72">
        <v>1612231433</v>
      </c>
      <c r="I45" s="70">
        <v>54706931</v>
      </c>
      <c r="J45" s="7">
        <v>90957961</v>
      </c>
      <c r="K45" s="71">
        <v>89872369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150841364</v>
      </c>
      <c r="C48" s="6">
        <v>56939520</v>
      </c>
      <c r="D48" s="23">
        <v>2225162</v>
      </c>
      <c r="E48" s="24">
        <v>802884753</v>
      </c>
      <c r="F48" s="6">
        <v>87176734</v>
      </c>
      <c r="G48" s="25">
        <v>87176734</v>
      </c>
      <c r="H48" s="26">
        <v>-103692759</v>
      </c>
      <c r="I48" s="24">
        <v>64464062</v>
      </c>
      <c r="J48" s="6">
        <v>146411685</v>
      </c>
      <c r="K48" s="25">
        <v>223839334</v>
      </c>
    </row>
    <row r="49" spans="1:11" ht="13.5">
      <c r="A49" s="22" t="s">
        <v>50</v>
      </c>
      <c r="B49" s="6">
        <f>+B75</f>
        <v>875645142.7288076</v>
      </c>
      <c r="C49" s="6">
        <f aca="true" t="shared" si="6" ref="C49:K49">+C75</f>
        <v>-1832189217.2467194</v>
      </c>
      <c r="D49" s="23">
        <f t="shared" si="6"/>
        <v>-1787294544.4127753</v>
      </c>
      <c r="E49" s="24">
        <f t="shared" si="6"/>
        <v>516475989.1652924</v>
      </c>
      <c r="F49" s="6">
        <f t="shared" si="6"/>
        <v>59199322.10086456</v>
      </c>
      <c r="G49" s="25">
        <f t="shared" si="6"/>
        <v>59199322.10086456</v>
      </c>
      <c r="H49" s="26">
        <f t="shared" si="6"/>
        <v>133071223.28509751</v>
      </c>
      <c r="I49" s="24">
        <f t="shared" si="6"/>
        <v>67321900.2434654</v>
      </c>
      <c r="J49" s="6">
        <f t="shared" si="6"/>
        <v>135869487.64270318</v>
      </c>
      <c r="K49" s="25">
        <f t="shared" si="6"/>
        <v>118007510.98909184</v>
      </c>
    </row>
    <row r="50" spans="1:11" ht="13.5">
      <c r="A50" s="33" t="s">
        <v>51</v>
      </c>
      <c r="B50" s="7">
        <f>+B48-B49</f>
        <v>-724803778.7288076</v>
      </c>
      <c r="C50" s="7">
        <f aca="true" t="shared" si="7" ref="C50:K50">+C48-C49</f>
        <v>1889128737.2467194</v>
      </c>
      <c r="D50" s="69">
        <f t="shared" si="7"/>
        <v>1789519706.4127753</v>
      </c>
      <c r="E50" s="70">
        <f t="shared" si="7"/>
        <v>286408763.8347076</v>
      </c>
      <c r="F50" s="7">
        <f t="shared" si="7"/>
        <v>27977411.89913544</v>
      </c>
      <c r="G50" s="71">
        <f t="shared" si="7"/>
        <v>27977411.89913544</v>
      </c>
      <c r="H50" s="72">
        <f t="shared" si="7"/>
        <v>-236763982.2850975</v>
      </c>
      <c r="I50" s="70">
        <f t="shared" si="7"/>
        <v>-2857838.243465394</v>
      </c>
      <c r="J50" s="7">
        <f t="shared" si="7"/>
        <v>10542197.357296824</v>
      </c>
      <c r="K50" s="71">
        <f t="shared" si="7"/>
        <v>105831823.01090816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1868505602</v>
      </c>
      <c r="C53" s="6">
        <v>1948753081</v>
      </c>
      <c r="D53" s="23">
        <v>1961201499</v>
      </c>
      <c r="E53" s="24">
        <v>7820000</v>
      </c>
      <c r="F53" s="6">
        <v>-48115099</v>
      </c>
      <c r="G53" s="25">
        <v>-48115099</v>
      </c>
      <c r="H53" s="26">
        <v>1667358</v>
      </c>
      <c r="I53" s="24">
        <v>2341869733</v>
      </c>
      <c r="J53" s="6">
        <v>2341648916</v>
      </c>
      <c r="K53" s="25">
        <v>2338832582</v>
      </c>
    </row>
    <row r="54" spans="1:11" ht="13.5">
      <c r="A54" s="22" t="s">
        <v>54</v>
      </c>
      <c r="B54" s="6">
        <v>0</v>
      </c>
      <c r="C54" s="6">
        <v>95928452</v>
      </c>
      <c r="D54" s="23">
        <v>96382726</v>
      </c>
      <c r="E54" s="24">
        <v>45009439</v>
      </c>
      <c r="F54" s="6">
        <v>46852569</v>
      </c>
      <c r="G54" s="25">
        <v>46852569</v>
      </c>
      <c r="H54" s="26">
        <v>9260896</v>
      </c>
      <c r="I54" s="24">
        <v>96142282</v>
      </c>
      <c r="J54" s="6">
        <v>100180256</v>
      </c>
      <c r="K54" s="25">
        <v>104588187</v>
      </c>
    </row>
    <row r="55" spans="1:11" ht="13.5">
      <c r="A55" s="22" t="s">
        <v>55</v>
      </c>
      <c r="B55" s="6">
        <v>1410728723</v>
      </c>
      <c r="C55" s="6">
        <v>0</v>
      </c>
      <c r="D55" s="23">
        <v>2888368</v>
      </c>
      <c r="E55" s="24">
        <v>0</v>
      </c>
      <c r="F55" s="6">
        <v>2013676</v>
      </c>
      <c r="G55" s="25">
        <v>2013676</v>
      </c>
      <c r="H55" s="26">
        <v>480266</v>
      </c>
      <c r="I55" s="24">
        <v>0</v>
      </c>
      <c r="J55" s="6">
        <v>0</v>
      </c>
      <c r="K55" s="25">
        <v>0</v>
      </c>
    </row>
    <row r="56" spans="1:11" ht="13.5">
      <c r="A56" s="22" t="s">
        <v>56</v>
      </c>
      <c r="B56" s="6">
        <v>92938715</v>
      </c>
      <c r="C56" s="6">
        <v>122846154</v>
      </c>
      <c r="D56" s="23">
        <v>239569794</v>
      </c>
      <c r="E56" s="24">
        <v>124524871</v>
      </c>
      <c r="F56" s="6">
        <v>67807212</v>
      </c>
      <c r="G56" s="25">
        <v>67807212</v>
      </c>
      <c r="H56" s="26">
        <v>209389843</v>
      </c>
      <c r="I56" s="24">
        <v>99410000</v>
      </c>
      <c r="J56" s="6">
        <v>94897220</v>
      </c>
      <c r="K56" s="25">
        <v>92520698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-1315797</v>
      </c>
      <c r="D60" s="23">
        <v>-8307456</v>
      </c>
      <c r="E60" s="24">
        <v>8474572</v>
      </c>
      <c r="F60" s="6">
        <v>8474572</v>
      </c>
      <c r="G60" s="25">
        <v>8474572</v>
      </c>
      <c r="H60" s="26">
        <v>8474572</v>
      </c>
      <c r="I60" s="24">
        <v>8805080</v>
      </c>
      <c r="J60" s="6">
        <v>9174894</v>
      </c>
      <c r="K60" s="25">
        <v>9578589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0.5299418448397315</v>
      </c>
      <c r="C70" s="5">
        <f aca="true" t="shared" si="8" ref="C70:K70">IF(ISERROR(C71/C72),0,(C71/C72))</f>
        <v>0.00013788546191119565</v>
      </c>
      <c r="D70" s="5">
        <f t="shared" si="8"/>
        <v>0.0005290080816945695</v>
      </c>
      <c r="E70" s="5">
        <f t="shared" si="8"/>
        <v>1.3873446175313981</v>
      </c>
      <c r="F70" s="5">
        <f t="shared" si="8"/>
        <v>0.8361059458509853</v>
      </c>
      <c r="G70" s="5">
        <f t="shared" si="8"/>
        <v>0.8361059458509853</v>
      </c>
      <c r="H70" s="5">
        <f t="shared" si="8"/>
        <v>0.29238607671087524</v>
      </c>
      <c r="I70" s="5">
        <f t="shared" si="8"/>
        <v>1.3569133998160052</v>
      </c>
      <c r="J70" s="5">
        <f t="shared" si="8"/>
        <v>1.2073821749480194</v>
      </c>
      <c r="K70" s="5">
        <f t="shared" si="8"/>
        <v>1.1226288125200894</v>
      </c>
    </row>
    <row r="71" spans="1:11" ht="12.75" hidden="1">
      <c r="A71" s="1" t="s">
        <v>135</v>
      </c>
      <c r="B71" s="2">
        <f>+B83</f>
        <v>32032347</v>
      </c>
      <c r="C71" s="2">
        <f aca="true" t="shared" si="9" ref="C71:K71">+C83</f>
        <v>10000</v>
      </c>
      <c r="D71" s="2">
        <f t="shared" si="9"/>
        <v>43689</v>
      </c>
      <c r="E71" s="2">
        <f t="shared" si="9"/>
        <v>95351753</v>
      </c>
      <c r="F71" s="2">
        <f t="shared" si="9"/>
        <v>57473656</v>
      </c>
      <c r="G71" s="2">
        <f t="shared" si="9"/>
        <v>57473656</v>
      </c>
      <c r="H71" s="2">
        <f t="shared" si="9"/>
        <v>21849075</v>
      </c>
      <c r="I71" s="2">
        <f t="shared" si="9"/>
        <v>101713934</v>
      </c>
      <c r="J71" s="2">
        <f t="shared" si="9"/>
        <v>94306318</v>
      </c>
      <c r="K71" s="2">
        <f t="shared" si="9"/>
        <v>91544597</v>
      </c>
    </row>
    <row r="72" spans="1:11" ht="12.75" hidden="1">
      <c r="A72" s="1" t="s">
        <v>136</v>
      </c>
      <c r="B72" s="2">
        <f>+B77</f>
        <v>60445023</v>
      </c>
      <c r="C72" s="2">
        <f aca="true" t="shared" si="10" ref="C72:K72">+C77</f>
        <v>72523962</v>
      </c>
      <c r="D72" s="2">
        <f t="shared" si="10"/>
        <v>82586640</v>
      </c>
      <c r="E72" s="2">
        <f t="shared" si="10"/>
        <v>68729681</v>
      </c>
      <c r="F72" s="2">
        <f t="shared" si="10"/>
        <v>68739681</v>
      </c>
      <c r="G72" s="2">
        <f t="shared" si="10"/>
        <v>68739681</v>
      </c>
      <c r="H72" s="2">
        <f t="shared" si="10"/>
        <v>74726797</v>
      </c>
      <c r="I72" s="2">
        <f t="shared" si="10"/>
        <v>74959783</v>
      </c>
      <c r="J72" s="2">
        <f t="shared" si="10"/>
        <v>78108092</v>
      </c>
      <c r="K72" s="2">
        <f t="shared" si="10"/>
        <v>81544849</v>
      </c>
    </row>
    <row r="73" spans="1:11" ht="12.75" hidden="1">
      <c r="A73" s="1" t="s">
        <v>137</v>
      </c>
      <c r="B73" s="2">
        <f>+B74</f>
        <v>-2047163088.3333335</v>
      </c>
      <c r="C73" s="2">
        <f aca="true" t="shared" si="11" ref="C73:K73">+(C78+C80+C81+C82)-(B78+B80+B81+B82)</f>
        <v>-2080159396</v>
      </c>
      <c r="D73" s="2">
        <f t="shared" si="11"/>
        <v>53252470</v>
      </c>
      <c r="E73" s="2">
        <f t="shared" si="11"/>
        <v>1988686490</v>
      </c>
      <c r="F73" s="2">
        <f>+(F78+F80+F81+F82)-(D78+D80+D81+D82)</f>
        <v>2077197013</v>
      </c>
      <c r="G73" s="2">
        <f>+(G78+G80+G81+G82)-(D78+D80+D81+D82)</f>
        <v>2077197013</v>
      </c>
      <c r="H73" s="2">
        <f>+(H78+H80+H81+H82)-(D78+D80+D81+D82)</f>
        <v>2134997463</v>
      </c>
      <c r="I73" s="2">
        <f>+(I78+I80+I81+I82)-(E78+E80+E81+E82)</f>
        <v>149300755</v>
      </c>
      <c r="J73" s="2">
        <f t="shared" si="11"/>
        <v>-15849160</v>
      </c>
      <c r="K73" s="2">
        <f t="shared" si="11"/>
        <v>8441243</v>
      </c>
    </row>
    <row r="74" spans="1:11" ht="12.75" hidden="1">
      <c r="A74" s="1" t="s">
        <v>138</v>
      </c>
      <c r="B74" s="2">
        <f>+TREND(C74:E74)</f>
        <v>-2047163088.3333335</v>
      </c>
      <c r="C74" s="2">
        <f>+C73</f>
        <v>-2080159396</v>
      </c>
      <c r="D74" s="2">
        <f aca="true" t="shared" si="12" ref="D74:K74">+D73</f>
        <v>53252470</v>
      </c>
      <c r="E74" s="2">
        <f t="shared" si="12"/>
        <v>1988686490</v>
      </c>
      <c r="F74" s="2">
        <f t="shared" si="12"/>
        <v>2077197013</v>
      </c>
      <c r="G74" s="2">
        <f t="shared" si="12"/>
        <v>2077197013</v>
      </c>
      <c r="H74" s="2">
        <f t="shared" si="12"/>
        <v>2134997463</v>
      </c>
      <c r="I74" s="2">
        <f t="shared" si="12"/>
        <v>149300755</v>
      </c>
      <c r="J74" s="2">
        <f t="shared" si="12"/>
        <v>-15849160</v>
      </c>
      <c r="K74" s="2">
        <f t="shared" si="12"/>
        <v>8441243</v>
      </c>
    </row>
    <row r="75" spans="1:11" ht="12.75" hidden="1">
      <c r="A75" s="1" t="s">
        <v>139</v>
      </c>
      <c r="B75" s="2">
        <f>+B84-(((B80+B81+B78)*B70)-B79)</f>
        <v>875645142.7288076</v>
      </c>
      <c r="C75" s="2">
        <f aca="true" t="shared" si="13" ref="C75:K75">+C84-(((C80+C81+C78)*C70)-C79)</f>
        <v>-1832189217.2467194</v>
      </c>
      <c r="D75" s="2">
        <f t="shared" si="13"/>
        <v>-1787294544.4127753</v>
      </c>
      <c r="E75" s="2">
        <f t="shared" si="13"/>
        <v>516475989.1652924</v>
      </c>
      <c r="F75" s="2">
        <f t="shared" si="13"/>
        <v>59199322.10086456</v>
      </c>
      <c r="G75" s="2">
        <f t="shared" si="13"/>
        <v>59199322.10086456</v>
      </c>
      <c r="H75" s="2">
        <f t="shared" si="13"/>
        <v>133071223.28509751</v>
      </c>
      <c r="I75" s="2">
        <f t="shared" si="13"/>
        <v>67321900.2434654</v>
      </c>
      <c r="J75" s="2">
        <f t="shared" si="13"/>
        <v>135869487.64270318</v>
      </c>
      <c r="K75" s="2">
        <f t="shared" si="13"/>
        <v>118007510.98909184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60445023</v>
      </c>
      <c r="C77" s="3">
        <v>72523962</v>
      </c>
      <c r="D77" s="3">
        <v>82586640</v>
      </c>
      <c r="E77" s="3">
        <v>68729681</v>
      </c>
      <c r="F77" s="3">
        <v>68739681</v>
      </c>
      <c r="G77" s="3">
        <v>68739681</v>
      </c>
      <c r="H77" s="3">
        <v>74726797</v>
      </c>
      <c r="I77" s="3">
        <v>74959783</v>
      </c>
      <c r="J77" s="3">
        <v>78108092</v>
      </c>
      <c r="K77" s="3">
        <v>81544849</v>
      </c>
    </row>
    <row r="78" spans="1:11" ht="12.75" hidden="1">
      <c r="A78" s="1" t="s">
        <v>66</v>
      </c>
      <c r="B78" s="3">
        <v>4267946</v>
      </c>
      <c r="C78" s="3">
        <v>4267946</v>
      </c>
      <c r="D78" s="3">
        <v>4267946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195062920</v>
      </c>
      <c r="C79" s="3">
        <v>199831458</v>
      </c>
      <c r="D79" s="3">
        <v>224744215</v>
      </c>
      <c r="E79" s="3">
        <v>279395000</v>
      </c>
      <c r="F79" s="3">
        <v>157703080</v>
      </c>
      <c r="G79" s="3">
        <v>157703080</v>
      </c>
      <c r="H79" s="3">
        <v>74459468</v>
      </c>
      <c r="I79" s="3">
        <v>209017563</v>
      </c>
      <c r="J79" s="3">
        <v>241351430</v>
      </c>
      <c r="K79" s="3">
        <v>231978687</v>
      </c>
    </row>
    <row r="80" spans="1:11" ht="12.75" hidden="1">
      <c r="A80" s="1" t="s">
        <v>68</v>
      </c>
      <c r="B80" s="3">
        <v>75164273</v>
      </c>
      <c r="C80" s="3">
        <v>62399590</v>
      </c>
      <c r="D80" s="3">
        <v>111521119</v>
      </c>
      <c r="E80" s="3">
        <v>30500000</v>
      </c>
      <c r="F80" s="3">
        <v>109237584</v>
      </c>
      <c r="G80" s="3">
        <v>109237584</v>
      </c>
      <c r="H80" s="3">
        <v>107794297</v>
      </c>
      <c r="I80" s="3">
        <v>109709666</v>
      </c>
      <c r="J80" s="3">
        <v>90789097</v>
      </c>
      <c r="K80" s="3">
        <v>98138640</v>
      </c>
    </row>
    <row r="81" spans="1:11" ht="12.75" hidden="1">
      <c r="A81" s="1" t="s">
        <v>69</v>
      </c>
      <c r="B81" s="3">
        <v>25385630</v>
      </c>
      <c r="C81" s="3">
        <v>-2044075085</v>
      </c>
      <c r="D81" s="3">
        <v>-2039944144</v>
      </c>
      <c r="E81" s="3">
        <v>0</v>
      </c>
      <c r="F81" s="3">
        <v>9772939</v>
      </c>
      <c r="G81" s="3">
        <v>9772939</v>
      </c>
      <c r="H81" s="3">
        <v>69016676</v>
      </c>
      <c r="I81" s="3">
        <v>70091089</v>
      </c>
      <c r="J81" s="3">
        <v>73162498</v>
      </c>
      <c r="K81" s="3">
        <v>74254198</v>
      </c>
    </row>
    <row r="82" spans="1:11" ht="12.75" hidden="1">
      <c r="A82" s="1" t="s">
        <v>70</v>
      </c>
      <c r="B82" s="3">
        <v>-36097413</v>
      </c>
      <c r="C82" s="3">
        <v>-34031411</v>
      </c>
      <c r="D82" s="3">
        <v>-34031411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32032347</v>
      </c>
      <c r="C83" s="3">
        <v>10000</v>
      </c>
      <c r="D83" s="3">
        <v>43689</v>
      </c>
      <c r="E83" s="3">
        <v>95351753</v>
      </c>
      <c r="F83" s="3">
        <v>57473656</v>
      </c>
      <c r="G83" s="3">
        <v>57473656</v>
      </c>
      <c r="H83" s="3">
        <v>21849075</v>
      </c>
      <c r="I83" s="3">
        <v>101713934</v>
      </c>
      <c r="J83" s="3">
        <v>94306318</v>
      </c>
      <c r="K83" s="3">
        <v>91544597</v>
      </c>
    </row>
    <row r="84" spans="1:11" ht="12.75" hidden="1">
      <c r="A84" s="1" t="s">
        <v>72</v>
      </c>
      <c r="B84" s="3">
        <v>736129587</v>
      </c>
      <c r="C84" s="3">
        <v>-2032293331</v>
      </c>
      <c r="D84" s="3">
        <v>-2013056653</v>
      </c>
      <c r="E84" s="3">
        <v>279395000</v>
      </c>
      <c r="F84" s="3">
        <v>1001648</v>
      </c>
      <c r="G84" s="3">
        <v>1001648</v>
      </c>
      <c r="H84" s="3">
        <v>110308822</v>
      </c>
      <c r="I84" s="3">
        <v>102278391</v>
      </c>
      <c r="J84" s="3">
        <v>92470291</v>
      </c>
      <c r="K84" s="3">
        <v>79561991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279938486</v>
      </c>
      <c r="C5" s="6">
        <v>307914175</v>
      </c>
      <c r="D5" s="23">
        <v>395743575</v>
      </c>
      <c r="E5" s="24">
        <v>396532173</v>
      </c>
      <c r="F5" s="6">
        <v>348822173</v>
      </c>
      <c r="G5" s="25">
        <v>348822173</v>
      </c>
      <c r="H5" s="26">
        <v>342533924</v>
      </c>
      <c r="I5" s="24">
        <v>362426238</v>
      </c>
      <c r="J5" s="6">
        <v>380547550</v>
      </c>
      <c r="K5" s="25">
        <v>401477665</v>
      </c>
    </row>
    <row r="6" spans="1:11" ht="13.5">
      <c r="A6" s="22" t="s">
        <v>18</v>
      </c>
      <c r="B6" s="6">
        <v>966067889</v>
      </c>
      <c r="C6" s="6">
        <v>1000690544</v>
      </c>
      <c r="D6" s="23">
        <v>954307843</v>
      </c>
      <c r="E6" s="24">
        <v>1015135576</v>
      </c>
      <c r="F6" s="6">
        <v>1015633753</v>
      </c>
      <c r="G6" s="25">
        <v>1015633753</v>
      </c>
      <c r="H6" s="26">
        <v>1010078346</v>
      </c>
      <c r="I6" s="24">
        <v>1119127801</v>
      </c>
      <c r="J6" s="6">
        <v>1256755867</v>
      </c>
      <c r="K6" s="25">
        <v>1421024942</v>
      </c>
    </row>
    <row r="7" spans="1:11" ht="13.5">
      <c r="A7" s="22" t="s">
        <v>19</v>
      </c>
      <c r="B7" s="6">
        <v>4826322</v>
      </c>
      <c r="C7" s="6">
        <v>4892532</v>
      </c>
      <c r="D7" s="23">
        <v>2763438</v>
      </c>
      <c r="E7" s="24">
        <v>2496963</v>
      </c>
      <c r="F7" s="6">
        <v>2372963</v>
      </c>
      <c r="G7" s="25">
        <v>2372963</v>
      </c>
      <c r="H7" s="26">
        <v>2531146</v>
      </c>
      <c r="I7" s="24">
        <v>2295509</v>
      </c>
      <c r="J7" s="6">
        <v>2410285</v>
      </c>
      <c r="K7" s="25">
        <v>2542850</v>
      </c>
    </row>
    <row r="8" spans="1:11" ht="13.5">
      <c r="A8" s="22" t="s">
        <v>20</v>
      </c>
      <c r="B8" s="6">
        <v>353934158</v>
      </c>
      <c r="C8" s="6">
        <v>384990911</v>
      </c>
      <c r="D8" s="23">
        <v>412654408</v>
      </c>
      <c r="E8" s="24">
        <v>635806006</v>
      </c>
      <c r="F8" s="6">
        <v>724383969</v>
      </c>
      <c r="G8" s="25">
        <v>724383969</v>
      </c>
      <c r="H8" s="26">
        <v>681629624</v>
      </c>
      <c r="I8" s="24">
        <v>695021001</v>
      </c>
      <c r="J8" s="6">
        <v>633135500</v>
      </c>
      <c r="K8" s="25">
        <v>648972550</v>
      </c>
    </row>
    <row r="9" spans="1:11" ht="13.5">
      <c r="A9" s="22" t="s">
        <v>21</v>
      </c>
      <c r="B9" s="6">
        <v>50612675</v>
      </c>
      <c r="C9" s="6">
        <v>69169712</v>
      </c>
      <c r="D9" s="23">
        <v>49935460</v>
      </c>
      <c r="E9" s="24">
        <v>43632659</v>
      </c>
      <c r="F9" s="6">
        <v>39981459</v>
      </c>
      <c r="G9" s="25">
        <v>39981459</v>
      </c>
      <c r="H9" s="26">
        <v>35230737</v>
      </c>
      <c r="I9" s="24">
        <v>35371175</v>
      </c>
      <c r="J9" s="6">
        <v>37139733</v>
      </c>
      <c r="K9" s="25">
        <v>39182417</v>
      </c>
    </row>
    <row r="10" spans="1:11" ht="25.5">
      <c r="A10" s="27" t="s">
        <v>128</v>
      </c>
      <c r="B10" s="28">
        <f>SUM(B5:B9)</f>
        <v>1655379530</v>
      </c>
      <c r="C10" s="29">
        <f aca="true" t="shared" si="0" ref="C10:K10">SUM(C5:C9)</f>
        <v>1767657874</v>
      </c>
      <c r="D10" s="30">
        <f t="shared" si="0"/>
        <v>1815404724</v>
      </c>
      <c r="E10" s="28">
        <f t="shared" si="0"/>
        <v>2093603377</v>
      </c>
      <c r="F10" s="29">
        <f t="shared" si="0"/>
        <v>2131194317</v>
      </c>
      <c r="G10" s="31">
        <f t="shared" si="0"/>
        <v>2131194317</v>
      </c>
      <c r="H10" s="32">
        <f t="shared" si="0"/>
        <v>2072003777</v>
      </c>
      <c r="I10" s="28">
        <f t="shared" si="0"/>
        <v>2214241724</v>
      </c>
      <c r="J10" s="29">
        <f t="shared" si="0"/>
        <v>2309988935</v>
      </c>
      <c r="K10" s="31">
        <f t="shared" si="0"/>
        <v>2513200424</v>
      </c>
    </row>
    <row r="11" spans="1:11" ht="13.5">
      <c r="A11" s="22" t="s">
        <v>22</v>
      </c>
      <c r="B11" s="6">
        <v>545569088</v>
      </c>
      <c r="C11" s="6">
        <v>574670809</v>
      </c>
      <c r="D11" s="23">
        <v>559524243</v>
      </c>
      <c r="E11" s="24">
        <v>594311981</v>
      </c>
      <c r="F11" s="6">
        <v>544457373</v>
      </c>
      <c r="G11" s="25">
        <v>544457373</v>
      </c>
      <c r="H11" s="26">
        <v>544526465</v>
      </c>
      <c r="I11" s="24">
        <v>570233902</v>
      </c>
      <c r="J11" s="6">
        <v>590500422</v>
      </c>
      <c r="K11" s="25">
        <v>622221170</v>
      </c>
    </row>
    <row r="12" spans="1:11" ht="13.5">
      <c r="A12" s="22" t="s">
        <v>23</v>
      </c>
      <c r="B12" s="6">
        <v>22972886</v>
      </c>
      <c r="C12" s="6">
        <v>21967407</v>
      </c>
      <c r="D12" s="23">
        <v>23992493</v>
      </c>
      <c r="E12" s="24">
        <v>28455633</v>
      </c>
      <c r="F12" s="6">
        <v>27346833</v>
      </c>
      <c r="G12" s="25">
        <v>27346833</v>
      </c>
      <c r="H12" s="26">
        <v>25643076</v>
      </c>
      <c r="I12" s="24">
        <v>28882468</v>
      </c>
      <c r="J12" s="6">
        <v>30037764</v>
      </c>
      <c r="K12" s="25">
        <v>31239276</v>
      </c>
    </row>
    <row r="13" spans="1:11" ht="13.5">
      <c r="A13" s="22" t="s">
        <v>129</v>
      </c>
      <c r="B13" s="6">
        <v>449694990</v>
      </c>
      <c r="C13" s="6">
        <v>374133136</v>
      </c>
      <c r="D13" s="23">
        <v>345298647</v>
      </c>
      <c r="E13" s="24">
        <v>420387391</v>
      </c>
      <c r="F13" s="6">
        <v>390035391</v>
      </c>
      <c r="G13" s="25">
        <v>390035391</v>
      </c>
      <c r="H13" s="26">
        <v>357722435</v>
      </c>
      <c r="I13" s="24">
        <v>378675137</v>
      </c>
      <c r="J13" s="6">
        <v>390035391</v>
      </c>
      <c r="K13" s="25">
        <v>401736453</v>
      </c>
    </row>
    <row r="14" spans="1:11" ht="13.5">
      <c r="A14" s="22" t="s">
        <v>24</v>
      </c>
      <c r="B14" s="6">
        <v>17571078</v>
      </c>
      <c r="C14" s="6">
        <v>37436293</v>
      </c>
      <c r="D14" s="23">
        <v>29230756</v>
      </c>
      <c r="E14" s="24">
        <v>42881638</v>
      </c>
      <c r="F14" s="6">
        <v>42881638</v>
      </c>
      <c r="G14" s="25">
        <v>42881638</v>
      </c>
      <c r="H14" s="26">
        <v>42648822</v>
      </c>
      <c r="I14" s="24">
        <v>39754198</v>
      </c>
      <c r="J14" s="6">
        <v>41423874</v>
      </c>
      <c r="K14" s="25">
        <v>43246524</v>
      </c>
    </row>
    <row r="15" spans="1:11" ht="13.5">
      <c r="A15" s="22" t="s">
        <v>130</v>
      </c>
      <c r="B15" s="6">
        <v>538332377</v>
      </c>
      <c r="C15" s="6">
        <v>526237180</v>
      </c>
      <c r="D15" s="23">
        <v>530465540</v>
      </c>
      <c r="E15" s="24">
        <v>665229543</v>
      </c>
      <c r="F15" s="6">
        <v>632409761</v>
      </c>
      <c r="G15" s="25">
        <v>632409761</v>
      </c>
      <c r="H15" s="26">
        <v>513132743</v>
      </c>
      <c r="I15" s="24">
        <v>693252308</v>
      </c>
      <c r="J15" s="6">
        <v>789068303</v>
      </c>
      <c r="K15" s="25">
        <v>903465852</v>
      </c>
    </row>
    <row r="16" spans="1:11" ht="13.5">
      <c r="A16" s="22" t="s">
        <v>20</v>
      </c>
      <c r="B16" s="6">
        <v>2015399</v>
      </c>
      <c r="C16" s="6">
        <v>855114</v>
      </c>
      <c r="D16" s="23">
        <v>425503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715831618</v>
      </c>
      <c r="C17" s="6">
        <v>672435387</v>
      </c>
      <c r="D17" s="23">
        <v>843335853</v>
      </c>
      <c r="E17" s="24">
        <v>646207576</v>
      </c>
      <c r="F17" s="6">
        <v>758576406</v>
      </c>
      <c r="G17" s="25">
        <v>758576406</v>
      </c>
      <c r="H17" s="26">
        <v>544425000</v>
      </c>
      <c r="I17" s="24">
        <v>778132737</v>
      </c>
      <c r="J17" s="6">
        <v>733938154</v>
      </c>
      <c r="K17" s="25">
        <v>749150179</v>
      </c>
    </row>
    <row r="18" spans="1:11" ht="13.5">
      <c r="A18" s="33" t="s">
        <v>26</v>
      </c>
      <c r="B18" s="34">
        <f>SUM(B11:B17)</f>
        <v>2291987436</v>
      </c>
      <c r="C18" s="35">
        <f aca="true" t="shared" si="1" ref="C18:K18">SUM(C11:C17)</f>
        <v>2207735326</v>
      </c>
      <c r="D18" s="36">
        <f t="shared" si="1"/>
        <v>2332273035</v>
      </c>
      <c r="E18" s="34">
        <f t="shared" si="1"/>
        <v>2397473762</v>
      </c>
      <c r="F18" s="35">
        <f t="shared" si="1"/>
        <v>2395707402</v>
      </c>
      <c r="G18" s="37">
        <f t="shared" si="1"/>
        <v>2395707402</v>
      </c>
      <c r="H18" s="38">
        <f t="shared" si="1"/>
        <v>2028098541</v>
      </c>
      <c r="I18" s="34">
        <f t="shared" si="1"/>
        <v>2488930750</v>
      </c>
      <c r="J18" s="35">
        <f t="shared" si="1"/>
        <v>2575003908</v>
      </c>
      <c r="K18" s="37">
        <f t="shared" si="1"/>
        <v>2751059454</v>
      </c>
    </row>
    <row r="19" spans="1:11" ht="13.5">
      <c r="A19" s="33" t="s">
        <v>27</v>
      </c>
      <c r="B19" s="39">
        <f>+B10-B18</f>
        <v>-636607906</v>
      </c>
      <c r="C19" s="40">
        <f aca="true" t="shared" si="2" ref="C19:K19">+C10-C18</f>
        <v>-440077452</v>
      </c>
      <c r="D19" s="41">
        <f t="shared" si="2"/>
        <v>-516868311</v>
      </c>
      <c r="E19" s="39">
        <f t="shared" si="2"/>
        <v>-303870385</v>
      </c>
      <c r="F19" s="40">
        <f t="shared" si="2"/>
        <v>-264513085</v>
      </c>
      <c r="G19" s="42">
        <f t="shared" si="2"/>
        <v>-264513085</v>
      </c>
      <c r="H19" s="43">
        <f t="shared" si="2"/>
        <v>43905236</v>
      </c>
      <c r="I19" s="39">
        <f t="shared" si="2"/>
        <v>-274689026</v>
      </c>
      <c r="J19" s="40">
        <f t="shared" si="2"/>
        <v>-265014973</v>
      </c>
      <c r="K19" s="42">
        <f t="shared" si="2"/>
        <v>-237859030</v>
      </c>
    </row>
    <row r="20" spans="1:11" ht="25.5">
      <c r="A20" s="44" t="s">
        <v>28</v>
      </c>
      <c r="B20" s="45">
        <v>62175538</v>
      </c>
      <c r="C20" s="46">
        <v>124157958</v>
      </c>
      <c r="D20" s="47">
        <v>149352038</v>
      </c>
      <c r="E20" s="45">
        <v>19000000</v>
      </c>
      <c r="F20" s="46">
        <v>108904432</v>
      </c>
      <c r="G20" s="48">
        <v>108904432</v>
      </c>
      <c r="H20" s="49">
        <v>69071772</v>
      </c>
      <c r="I20" s="45">
        <v>121377000</v>
      </c>
      <c r="J20" s="46">
        <v>134449500</v>
      </c>
      <c r="K20" s="48">
        <v>122442450</v>
      </c>
    </row>
    <row r="21" spans="1:11" ht="63.75">
      <c r="A21" s="50" t="s">
        <v>131</v>
      </c>
      <c r="B21" s="51">
        <v>140832474</v>
      </c>
      <c r="C21" s="52">
        <v>757759</v>
      </c>
      <c r="D21" s="53">
        <v>14181537</v>
      </c>
      <c r="E21" s="51">
        <v>8085045</v>
      </c>
      <c r="F21" s="52">
        <v>58045</v>
      </c>
      <c r="G21" s="54">
        <v>58045</v>
      </c>
      <c r="H21" s="55">
        <v>11213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-433599894</v>
      </c>
      <c r="C22" s="58">
        <f aca="true" t="shared" si="3" ref="C22:K22">SUM(C19:C21)</f>
        <v>-315161735</v>
      </c>
      <c r="D22" s="59">
        <f t="shared" si="3"/>
        <v>-353334736</v>
      </c>
      <c r="E22" s="57">
        <f t="shared" si="3"/>
        <v>-276785340</v>
      </c>
      <c r="F22" s="58">
        <f t="shared" si="3"/>
        <v>-155550608</v>
      </c>
      <c r="G22" s="60">
        <f t="shared" si="3"/>
        <v>-155550608</v>
      </c>
      <c r="H22" s="61">
        <f t="shared" si="3"/>
        <v>112988221</v>
      </c>
      <c r="I22" s="57">
        <f t="shared" si="3"/>
        <v>-153312026</v>
      </c>
      <c r="J22" s="58">
        <f t="shared" si="3"/>
        <v>-130565473</v>
      </c>
      <c r="K22" s="60">
        <f t="shared" si="3"/>
        <v>-115416580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-433599894</v>
      </c>
      <c r="C24" s="40">
        <f aca="true" t="shared" si="4" ref="C24:K24">SUM(C22:C23)</f>
        <v>-315161735</v>
      </c>
      <c r="D24" s="41">
        <f t="shared" si="4"/>
        <v>-353334736</v>
      </c>
      <c r="E24" s="39">
        <f t="shared" si="4"/>
        <v>-276785340</v>
      </c>
      <c r="F24" s="40">
        <f t="shared" si="4"/>
        <v>-155550608</v>
      </c>
      <c r="G24" s="42">
        <f t="shared" si="4"/>
        <v>-155550608</v>
      </c>
      <c r="H24" s="43">
        <f t="shared" si="4"/>
        <v>112988221</v>
      </c>
      <c r="I24" s="39">
        <f t="shared" si="4"/>
        <v>-153312026</v>
      </c>
      <c r="J24" s="40">
        <f t="shared" si="4"/>
        <v>-130565473</v>
      </c>
      <c r="K24" s="42">
        <f t="shared" si="4"/>
        <v>-115416580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890301209</v>
      </c>
      <c r="C27" s="7">
        <v>539505</v>
      </c>
      <c r="D27" s="69">
        <v>726022</v>
      </c>
      <c r="E27" s="70">
        <v>24321785</v>
      </c>
      <c r="F27" s="7">
        <v>150337929</v>
      </c>
      <c r="G27" s="71">
        <v>150337929</v>
      </c>
      <c r="H27" s="72">
        <v>90022302</v>
      </c>
      <c r="I27" s="70">
        <v>68830696</v>
      </c>
      <c r="J27" s="7">
        <v>145449500</v>
      </c>
      <c r="K27" s="71">
        <v>133442450</v>
      </c>
    </row>
    <row r="28" spans="1:11" ht="13.5">
      <c r="A28" s="73" t="s">
        <v>33</v>
      </c>
      <c r="B28" s="6">
        <v>0</v>
      </c>
      <c r="C28" s="6">
        <v>0</v>
      </c>
      <c r="D28" s="23">
        <v>76640354</v>
      </c>
      <c r="E28" s="24">
        <v>0</v>
      </c>
      <c r="F28" s="6">
        <v>108904431</v>
      </c>
      <c r="G28" s="25">
        <v>108904431</v>
      </c>
      <c r="H28" s="26">
        <v>0</v>
      </c>
      <c r="I28" s="24">
        <v>29317583</v>
      </c>
      <c r="J28" s="6">
        <v>134449500</v>
      </c>
      <c r="K28" s="25">
        <v>122442450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14429041</v>
      </c>
      <c r="E31" s="24">
        <v>173155</v>
      </c>
      <c r="F31" s="6">
        <v>41433498</v>
      </c>
      <c r="G31" s="25">
        <v>41433498</v>
      </c>
      <c r="H31" s="26">
        <v>0</v>
      </c>
      <c r="I31" s="24">
        <v>39423113</v>
      </c>
      <c r="J31" s="6">
        <v>11000000</v>
      </c>
      <c r="K31" s="25">
        <v>11000000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0</v>
      </c>
      <c r="D32" s="69">
        <f t="shared" si="5"/>
        <v>91069395</v>
      </c>
      <c r="E32" s="70">
        <f t="shared" si="5"/>
        <v>173155</v>
      </c>
      <c r="F32" s="7">
        <f t="shared" si="5"/>
        <v>150337929</v>
      </c>
      <c r="G32" s="71">
        <f t="shared" si="5"/>
        <v>150337929</v>
      </c>
      <c r="H32" s="72">
        <f t="shared" si="5"/>
        <v>0</v>
      </c>
      <c r="I32" s="70">
        <f t="shared" si="5"/>
        <v>68740696</v>
      </c>
      <c r="J32" s="7">
        <f t="shared" si="5"/>
        <v>145449500</v>
      </c>
      <c r="K32" s="71">
        <f t="shared" si="5"/>
        <v>133442450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631493977</v>
      </c>
      <c r="C35" s="6">
        <v>751658722</v>
      </c>
      <c r="D35" s="23">
        <v>581877050</v>
      </c>
      <c r="E35" s="24">
        <v>663397790</v>
      </c>
      <c r="F35" s="6">
        <v>831711499</v>
      </c>
      <c r="G35" s="25">
        <v>831711499</v>
      </c>
      <c r="H35" s="26">
        <v>372686506</v>
      </c>
      <c r="I35" s="24">
        <v>959121387</v>
      </c>
      <c r="J35" s="6">
        <v>0</v>
      </c>
      <c r="K35" s="25">
        <v>0</v>
      </c>
    </row>
    <row r="36" spans="1:11" ht="13.5">
      <c r="A36" s="22" t="s">
        <v>39</v>
      </c>
      <c r="B36" s="6">
        <v>7408665667</v>
      </c>
      <c r="C36" s="6">
        <v>7266010683</v>
      </c>
      <c r="D36" s="23">
        <v>7099904376</v>
      </c>
      <c r="E36" s="24">
        <v>7112410098</v>
      </c>
      <c r="F36" s="6">
        <v>6970021258</v>
      </c>
      <c r="G36" s="25">
        <v>6970021258</v>
      </c>
      <c r="H36" s="26">
        <v>-199786081</v>
      </c>
      <c r="I36" s="24">
        <v>6911665727</v>
      </c>
      <c r="J36" s="6">
        <v>145449500</v>
      </c>
      <c r="K36" s="25">
        <v>133442450</v>
      </c>
    </row>
    <row r="37" spans="1:11" ht="13.5">
      <c r="A37" s="22" t="s">
        <v>40</v>
      </c>
      <c r="B37" s="6">
        <v>722721327</v>
      </c>
      <c r="C37" s="6">
        <v>773551884</v>
      </c>
      <c r="D37" s="23">
        <v>707146631</v>
      </c>
      <c r="E37" s="24">
        <v>599275349</v>
      </c>
      <c r="F37" s="6">
        <v>795244863</v>
      </c>
      <c r="G37" s="25">
        <v>795244863</v>
      </c>
      <c r="H37" s="26">
        <v>54169971</v>
      </c>
      <c r="I37" s="24">
        <v>793865897</v>
      </c>
      <c r="J37" s="6">
        <v>0</v>
      </c>
      <c r="K37" s="25">
        <v>0</v>
      </c>
    </row>
    <row r="38" spans="1:11" ht="13.5">
      <c r="A38" s="22" t="s">
        <v>41</v>
      </c>
      <c r="B38" s="6">
        <v>616809999</v>
      </c>
      <c r="C38" s="6">
        <v>613543102</v>
      </c>
      <c r="D38" s="23">
        <v>613545439</v>
      </c>
      <c r="E38" s="24">
        <v>587797835</v>
      </c>
      <c r="F38" s="6">
        <v>613017097</v>
      </c>
      <c r="G38" s="25">
        <v>613017097</v>
      </c>
      <c r="H38" s="26">
        <v>-7527023</v>
      </c>
      <c r="I38" s="24">
        <v>605499499</v>
      </c>
      <c r="J38" s="6">
        <v>0</v>
      </c>
      <c r="K38" s="25">
        <v>0</v>
      </c>
    </row>
    <row r="39" spans="1:11" ht="13.5">
      <c r="A39" s="22" t="s">
        <v>42</v>
      </c>
      <c r="B39" s="6">
        <v>7134228207</v>
      </c>
      <c r="C39" s="6">
        <v>6945736129</v>
      </c>
      <c r="D39" s="23">
        <v>6714424084</v>
      </c>
      <c r="E39" s="24">
        <v>6865520063</v>
      </c>
      <c r="F39" s="6">
        <v>6549021405</v>
      </c>
      <c r="G39" s="25">
        <v>6549021405</v>
      </c>
      <c r="H39" s="26">
        <v>-9381926</v>
      </c>
      <c r="I39" s="24">
        <v>6624733728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24674866</v>
      </c>
      <c r="E42" s="24">
        <v>1156</v>
      </c>
      <c r="F42" s="6">
        <v>2081266661</v>
      </c>
      <c r="G42" s="25">
        <v>2081266661</v>
      </c>
      <c r="H42" s="26">
        <v>2672745135</v>
      </c>
      <c r="I42" s="24">
        <v>1255917554</v>
      </c>
      <c r="J42" s="6">
        <v>0</v>
      </c>
      <c r="K42" s="25">
        <v>0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-149211996</v>
      </c>
      <c r="G43" s="25">
        <v>-149211996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18966523</v>
      </c>
      <c r="C44" s="6">
        <v>4530752</v>
      </c>
      <c r="D44" s="23">
        <v>-171120090</v>
      </c>
      <c r="E44" s="24">
        <v>-130131586</v>
      </c>
      <c r="F44" s="6">
        <v>130131585</v>
      </c>
      <c r="G44" s="25">
        <v>130131585</v>
      </c>
      <c r="H44" s="26">
        <v>-144022589</v>
      </c>
      <c r="I44" s="24">
        <v>144022585</v>
      </c>
      <c r="J44" s="6">
        <v>3600231</v>
      </c>
      <c r="K44" s="25">
        <v>0</v>
      </c>
    </row>
    <row r="45" spans="1:11" ht="13.5">
      <c r="A45" s="33" t="s">
        <v>47</v>
      </c>
      <c r="B45" s="7">
        <v>75985961</v>
      </c>
      <c r="C45" s="7">
        <v>14531075</v>
      </c>
      <c r="D45" s="69">
        <v>-145739649</v>
      </c>
      <c r="E45" s="70">
        <v>-129773919</v>
      </c>
      <c r="F45" s="7">
        <v>2087566791</v>
      </c>
      <c r="G45" s="71">
        <v>2087566791</v>
      </c>
      <c r="H45" s="72">
        <v>2672864313</v>
      </c>
      <c r="I45" s="70">
        <v>1400645558</v>
      </c>
      <c r="J45" s="7">
        <v>3600231</v>
      </c>
      <c r="K45" s="71">
        <v>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57467056</v>
      </c>
      <c r="C48" s="6">
        <v>10000323</v>
      </c>
      <c r="D48" s="23">
        <v>-136601160</v>
      </c>
      <c r="E48" s="24">
        <v>-236036725</v>
      </c>
      <c r="F48" s="6">
        <v>56076452</v>
      </c>
      <c r="G48" s="25">
        <v>56076452</v>
      </c>
      <c r="H48" s="26">
        <v>134341821</v>
      </c>
      <c r="I48" s="24">
        <v>6687267</v>
      </c>
      <c r="J48" s="6">
        <v>0</v>
      </c>
      <c r="K48" s="25">
        <v>0</v>
      </c>
    </row>
    <row r="49" spans="1:11" ht="13.5">
      <c r="A49" s="22" t="s">
        <v>50</v>
      </c>
      <c r="B49" s="6">
        <f>+B75</f>
        <v>788896813</v>
      </c>
      <c r="C49" s="6">
        <f aca="true" t="shared" si="6" ref="C49:K49">+C75</f>
        <v>1034698013</v>
      </c>
      <c r="D49" s="23">
        <f t="shared" si="6"/>
        <v>1125867115.0557837</v>
      </c>
      <c r="E49" s="24">
        <f t="shared" si="6"/>
        <v>1168090938</v>
      </c>
      <c r="F49" s="6">
        <f t="shared" si="6"/>
        <v>669533286.512718</v>
      </c>
      <c r="G49" s="25">
        <f t="shared" si="6"/>
        <v>669533286.512718</v>
      </c>
      <c r="H49" s="26">
        <f t="shared" si="6"/>
        <v>-496555615.7318786</v>
      </c>
      <c r="I49" s="24">
        <f t="shared" si="6"/>
        <v>-468149920.1455164</v>
      </c>
      <c r="J49" s="6">
        <f t="shared" si="6"/>
        <v>0</v>
      </c>
      <c r="K49" s="25">
        <f t="shared" si="6"/>
        <v>0</v>
      </c>
    </row>
    <row r="50" spans="1:11" ht="13.5">
      <c r="A50" s="33" t="s">
        <v>51</v>
      </c>
      <c r="B50" s="7">
        <f>+B48-B49</f>
        <v>-731429757</v>
      </c>
      <c r="C50" s="7">
        <f aca="true" t="shared" si="7" ref="C50:K50">+C48-C49</f>
        <v>-1024697690</v>
      </c>
      <c r="D50" s="69">
        <f t="shared" si="7"/>
        <v>-1262468275.0557837</v>
      </c>
      <c r="E50" s="70">
        <f t="shared" si="7"/>
        <v>-1404127663</v>
      </c>
      <c r="F50" s="7">
        <f t="shared" si="7"/>
        <v>-613456834.512718</v>
      </c>
      <c r="G50" s="71">
        <f t="shared" si="7"/>
        <v>-613456834.512718</v>
      </c>
      <c r="H50" s="72">
        <f t="shared" si="7"/>
        <v>630897436.7318785</v>
      </c>
      <c r="I50" s="70">
        <f t="shared" si="7"/>
        <v>474837187.1455164</v>
      </c>
      <c r="J50" s="7">
        <f t="shared" si="7"/>
        <v>0</v>
      </c>
      <c r="K50" s="71">
        <f t="shared" si="7"/>
        <v>0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6843114430</v>
      </c>
      <c r="C53" s="6">
        <v>6930229088</v>
      </c>
      <c r="D53" s="23">
        <v>6796549910</v>
      </c>
      <c r="E53" s="24">
        <v>6727309612</v>
      </c>
      <c r="F53" s="6">
        <v>6667845124</v>
      </c>
      <c r="G53" s="25">
        <v>6667845124</v>
      </c>
      <c r="H53" s="26">
        <v>-247226839</v>
      </c>
      <c r="I53" s="24">
        <v>6560750457</v>
      </c>
      <c r="J53" s="6">
        <v>145449500</v>
      </c>
      <c r="K53" s="25">
        <v>133442450</v>
      </c>
    </row>
    <row r="54" spans="1:11" ht="13.5">
      <c r="A54" s="22" t="s">
        <v>54</v>
      </c>
      <c r="B54" s="6">
        <v>0</v>
      </c>
      <c r="C54" s="6">
        <v>374133136</v>
      </c>
      <c r="D54" s="23">
        <v>345298647</v>
      </c>
      <c r="E54" s="24">
        <v>420387391</v>
      </c>
      <c r="F54" s="6">
        <v>390035391</v>
      </c>
      <c r="G54" s="25">
        <v>390035391</v>
      </c>
      <c r="H54" s="26">
        <v>357722435</v>
      </c>
      <c r="I54" s="24">
        <v>378675137</v>
      </c>
      <c r="J54" s="6">
        <v>390035391</v>
      </c>
      <c r="K54" s="25">
        <v>401736453</v>
      </c>
    </row>
    <row r="55" spans="1:11" ht="13.5">
      <c r="A55" s="22" t="s">
        <v>55</v>
      </c>
      <c r="B55" s="6">
        <v>471697</v>
      </c>
      <c r="C55" s="6">
        <v>0</v>
      </c>
      <c r="D55" s="23">
        <v>-4992366</v>
      </c>
      <c r="E55" s="24">
        <v>24006063</v>
      </c>
      <c r="F55" s="6">
        <v>59004060</v>
      </c>
      <c r="G55" s="25">
        <v>59004060</v>
      </c>
      <c r="H55" s="26">
        <v>10553269</v>
      </c>
      <c r="I55" s="24">
        <v>-585204</v>
      </c>
      <c r="J55" s="6">
        <v>103049500</v>
      </c>
      <c r="K55" s="25">
        <v>85642450</v>
      </c>
    </row>
    <row r="56" spans="1:11" ht="13.5">
      <c r="A56" s="22" t="s">
        <v>56</v>
      </c>
      <c r="B56" s="6">
        <v>100444468</v>
      </c>
      <c r="C56" s="6">
        <v>7166143</v>
      </c>
      <c r="D56" s="23">
        <v>12199944</v>
      </c>
      <c r="E56" s="24">
        <v>8441098</v>
      </c>
      <c r="F56" s="6">
        <v>8631098</v>
      </c>
      <c r="G56" s="25">
        <v>8631098</v>
      </c>
      <c r="H56" s="26">
        <v>6475027</v>
      </c>
      <c r="I56" s="24">
        <v>126074631</v>
      </c>
      <c r="J56" s="6">
        <v>126683751</v>
      </c>
      <c r="K56" s="25">
        <v>138261139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76969109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30062728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7314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25870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0.018452669923732415</v>
      </c>
      <c r="E70" s="5">
        <f t="shared" si="8"/>
        <v>0</v>
      </c>
      <c r="F70" s="5">
        <f t="shared" si="8"/>
        <v>0.8918394223665821</v>
      </c>
      <c r="G70" s="5">
        <f t="shared" si="8"/>
        <v>0.8918394223665821</v>
      </c>
      <c r="H70" s="5">
        <f t="shared" si="8"/>
        <v>1.9357977200961407</v>
      </c>
      <c r="I70" s="5">
        <f t="shared" si="8"/>
        <v>1.773989671424864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25384439</v>
      </c>
      <c r="E71" s="2">
        <f t="shared" si="9"/>
        <v>0</v>
      </c>
      <c r="F71" s="2">
        <f t="shared" si="9"/>
        <v>1247978260</v>
      </c>
      <c r="G71" s="2">
        <f t="shared" si="9"/>
        <v>1247978260</v>
      </c>
      <c r="H71" s="2">
        <f t="shared" si="9"/>
        <v>2673080377</v>
      </c>
      <c r="I71" s="2">
        <f t="shared" si="9"/>
        <v>2682773977</v>
      </c>
      <c r="J71" s="2">
        <f t="shared" si="9"/>
        <v>0</v>
      </c>
      <c r="K71" s="2">
        <f t="shared" si="9"/>
        <v>0</v>
      </c>
    </row>
    <row r="72" spans="1:11" ht="12.75" hidden="1">
      <c r="A72" s="1" t="s">
        <v>136</v>
      </c>
      <c r="B72" s="2">
        <f>+B77</f>
        <v>1286024812</v>
      </c>
      <c r="C72" s="2">
        <f aca="true" t="shared" si="10" ref="C72:K72">+C77</f>
        <v>1353445917</v>
      </c>
      <c r="D72" s="2">
        <f t="shared" si="10"/>
        <v>1375651280</v>
      </c>
      <c r="E72" s="2">
        <f t="shared" si="10"/>
        <v>1448975697</v>
      </c>
      <c r="F72" s="2">
        <f t="shared" si="10"/>
        <v>1399330674</v>
      </c>
      <c r="G72" s="2">
        <f t="shared" si="10"/>
        <v>1399330674</v>
      </c>
      <c r="H72" s="2">
        <f t="shared" si="10"/>
        <v>1380867613</v>
      </c>
      <c r="I72" s="2">
        <f t="shared" si="10"/>
        <v>1512282749</v>
      </c>
      <c r="J72" s="2">
        <f t="shared" si="10"/>
        <v>1669568562</v>
      </c>
      <c r="K72" s="2">
        <f t="shared" si="10"/>
        <v>1856542334</v>
      </c>
    </row>
    <row r="73" spans="1:11" ht="12.75" hidden="1">
      <c r="A73" s="1" t="s">
        <v>137</v>
      </c>
      <c r="B73" s="2">
        <f>+B74</f>
        <v>63131889.33333333</v>
      </c>
      <c r="C73" s="2">
        <f aca="true" t="shared" si="11" ref="C73:K73">+(C78+C80+C81+C82)-(B78+B80+B81+B82)</f>
        <v>124719912</v>
      </c>
      <c r="D73" s="2">
        <f t="shared" si="11"/>
        <v>-31444903</v>
      </c>
      <c r="E73" s="2">
        <f t="shared" si="11"/>
        <v>181918418</v>
      </c>
      <c r="F73" s="2">
        <f>+(F78+F80+F81+F82)-(D78+D80+D81+D82)</f>
        <v>62487294</v>
      </c>
      <c r="G73" s="2">
        <f>+(G78+G80+G81+G82)-(D78+D80+D81+D82)</f>
        <v>62487294</v>
      </c>
      <c r="H73" s="2">
        <f>+(H78+H80+H81+H82)-(D78+D80+D81+D82)</f>
        <v>-448323409</v>
      </c>
      <c r="I73" s="2">
        <f>+(I78+I80+I81+I82)-(E78+E80+E81+E82)</f>
        <v>8408958</v>
      </c>
      <c r="J73" s="2">
        <f t="shared" si="11"/>
        <v>-845167157</v>
      </c>
      <c r="K73" s="2">
        <f t="shared" si="11"/>
        <v>0</v>
      </c>
    </row>
    <row r="74" spans="1:11" ht="12.75" hidden="1">
      <c r="A74" s="1" t="s">
        <v>138</v>
      </c>
      <c r="B74" s="2">
        <f>+TREND(C74:E74)</f>
        <v>63131889.33333333</v>
      </c>
      <c r="C74" s="2">
        <f>+C73</f>
        <v>124719912</v>
      </c>
      <c r="D74" s="2">
        <f aca="true" t="shared" si="12" ref="D74:K74">+D73</f>
        <v>-31444903</v>
      </c>
      <c r="E74" s="2">
        <f t="shared" si="12"/>
        <v>181918418</v>
      </c>
      <c r="F74" s="2">
        <f t="shared" si="12"/>
        <v>62487294</v>
      </c>
      <c r="G74" s="2">
        <f t="shared" si="12"/>
        <v>62487294</v>
      </c>
      <c r="H74" s="2">
        <f t="shared" si="12"/>
        <v>-448323409</v>
      </c>
      <c r="I74" s="2">
        <f t="shared" si="12"/>
        <v>8408958</v>
      </c>
      <c r="J74" s="2">
        <f t="shared" si="12"/>
        <v>-845167157</v>
      </c>
      <c r="K74" s="2">
        <f t="shared" si="12"/>
        <v>0</v>
      </c>
    </row>
    <row r="75" spans="1:11" ht="12.75" hidden="1">
      <c r="A75" s="1" t="s">
        <v>139</v>
      </c>
      <c r="B75" s="2">
        <f>+B84-(((B80+B81+B78)*B70)-B79)</f>
        <v>788896813</v>
      </c>
      <c r="C75" s="2">
        <f aca="true" t="shared" si="13" ref="C75:K75">+C84-(((C80+C81+C78)*C70)-C79)</f>
        <v>1034698013</v>
      </c>
      <c r="D75" s="2">
        <f t="shared" si="13"/>
        <v>1125867115.0557837</v>
      </c>
      <c r="E75" s="2">
        <f t="shared" si="13"/>
        <v>1168090938</v>
      </c>
      <c r="F75" s="2">
        <f t="shared" si="13"/>
        <v>669533286.512718</v>
      </c>
      <c r="G75" s="2">
        <f t="shared" si="13"/>
        <v>669533286.512718</v>
      </c>
      <c r="H75" s="2">
        <f t="shared" si="13"/>
        <v>-496555615.7318786</v>
      </c>
      <c r="I75" s="2">
        <f t="shared" si="13"/>
        <v>-468149920.1455164</v>
      </c>
      <c r="J75" s="2">
        <f t="shared" si="13"/>
        <v>0</v>
      </c>
      <c r="K75" s="2">
        <f t="shared" si="13"/>
        <v>0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1286024812</v>
      </c>
      <c r="C77" s="3">
        <v>1353445917</v>
      </c>
      <c r="D77" s="3">
        <v>1375651280</v>
      </c>
      <c r="E77" s="3">
        <v>1448975697</v>
      </c>
      <c r="F77" s="3">
        <v>1399330674</v>
      </c>
      <c r="G77" s="3">
        <v>1399330674</v>
      </c>
      <c r="H77" s="3">
        <v>1380867613</v>
      </c>
      <c r="I77" s="3">
        <v>1512282749</v>
      </c>
      <c r="J77" s="3">
        <v>1669568562</v>
      </c>
      <c r="K77" s="3">
        <v>1856542334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656918332</v>
      </c>
      <c r="C79" s="3">
        <v>714382575</v>
      </c>
      <c r="D79" s="3">
        <v>815060072</v>
      </c>
      <c r="E79" s="3">
        <v>836643590</v>
      </c>
      <c r="F79" s="3">
        <v>984228411</v>
      </c>
      <c r="G79" s="3">
        <v>984228411</v>
      </c>
      <c r="H79" s="3">
        <v>-87545402</v>
      </c>
      <c r="I79" s="3">
        <v>760063971</v>
      </c>
      <c r="J79" s="3">
        <v>0</v>
      </c>
      <c r="K79" s="3">
        <v>0</v>
      </c>
    </row>
    <row r="80" spans="1:11" ht="12.75" hidden="1">
      <c r="A80" s="1" t="s">
        <v>68</v>
      </c>
      <c r="B80" s="3">
        <v>485100007</v>
      </c>
      <c r="C80" s="3">
        <v>524170237</v>
      </c>
      <c r="D80" s="3">
        <v>524077737</v>
      </c>
      <c r="E80" s="3">
        <v>695173207</v>
      </c>
      <c r="F80" s="3">
        <v>586565031</v>
      </c>
      <c r="G80" s="3">
        <v>586565031</v>
      </c>
      <c r="H80" s="3">
        <v>259994051</v>
      </c>
      <c r="I80" s="3">
        <v>802298005</v>
      </c>
      <c r="J80" s="3">
        <v>0</v>
      </c>
      <c r="K80" s="3">
        <v>0</v>
      </c>
    </row>
    <row r="81" spans="1:11" ht="12.75" hidden="1">
      <c r="A81" s="1" t="s">
        <v>69</v>
      </c>
      <c r="B81" s="3">
        <v>76463330</v>
      </c>
      <c r="C81" s="3">
        <v>162113923</v>
      </c>
      <c r="D81" s="3">
        <v>130762023</v>
      </c>
      <c r="E81" s="3">
        <v>141584971</v>
      </c>
      <c r="F81" s="3">
        <v>130762023</v>
      </c>
      <c r="G81" s="3">
        <v>130762023</v>
      </c>
      <c r="H81" s="3">
        <v>-53477658</v>
      </c>
      <c r="I81" s="3">
        <v>42869152</v>
      </c>
      <c r="J81" s="3">
        <v>0</v>
      </c>
      <c r="K81" s="3">
        <v>0</v>
      </c>
    </row>
    <row r="82" spans="1:11" ht="12.75" hidden="1">
      <c r="A82" s="1" t="s">
        <v>70</v>
      </c>
      <c r="B82" s="3">
        <v>1435</v>
      </c>
      <c r="C82" s="3">
        <v>524</v>
      </c>
      <c r="D82" s="3">
        <v>21</v>
      </c>
      <c r="E82" s="3">
        <v>21</v>
      </c>
      <c r="F82" s="3">
        <v>21</v>
      </c>
      <c r="G82" s="3">
        <v>21</v>
      </c>
      <c r="H82" s="3">
        <v>-21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25384439</v>
      </c>
      <c r="E83" s="3">
        <v>0</v>
      </c>
      <c r="F83" s="3">
        <v>1247978260</v>
      </c>
      <c r="G83" s="3">
        <v>1247978260</v>
      </c>
      <c r="H83" s="3">
        <v>2673080377</v>
      </c>
      <c r="I83" s="3">
        <v>2682773977</v>
      </c>
      <c r="J83" s="3">
        <v>0</v>
      </c>
      <c r="K83" s="3">
        <v>0</v>
      </c>
    </row>
    <row r="84" spans="1:11" ht="12.75" hidden="1">
      <c r="A84" s="1" t="s">
        <v>72</v>
      </c>
      <c r="B84" s="3">
        <v>131978481</v>
      </c>
      <c r="C84" s="3">
        <v>320315438</v>
      </c>
      <c r="D84" s="3">
        <v>322890585</v>
      </c>
      <c r="E84" s="3">
        <v>331447348</v>
      </c>
      <c r="F84" s="3">
        <v>325045421</v>
      </c>
      <c r="G84" s="3">
        <v>325045421</v>
      </c>
      <c r="H84" s="3">
        <v>-9236251</v>
      </c>
      <c r="I84" s="3">
        <v>271103916</v>
      </c>
      <c r="J84" s="3">
        <v>0</v>
      </c>
      <c r="K84" s="3">
        <v>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15180105</v>
      </c>
      <c r="C5" s="6">
        <v>19962859</v>
      </c>
      <c r="D5" s="23">
        <v>20301569</v>
      </c>
      <c r="E5" s="24">
        <v>31369865</v>
      </c>
      <c r="F5" s="6">
        <v>29055616</v>
      </c>
      <c r="G5" s="25">
        <v>29055616</v>
      </c>
      <c r="H5" s="26">
        <v>21796996</v>
      </c>
      <c r="I5" s="24">
        <v>33188786</v>
      </c>
      <c r="J5" s="6">
        <v>34582714</v>
      </c>
      <c r="K5" s="25">
        <v>36104354</v>
      </c>
    </row>
    <row r="6" spans="1:11" ht="13.5">
      <c r="A6" s="22" t="s">
        <v>18</v>
      </c>
      <c r="B6" s="6">
        <v>13961299</v>
      </c>
      <c r="C6" s="6">
        <v>14444107</v>
      </c>
      <c r="D6" s="23">
        <v>16125081</v>
      </c>
      <c r="E6" s="24">
        <v>20755214</v>
      </c>
      <c r="F6" s="6">
        <v>18940680</v>
      </c>
      <c r="G6" s="25">
        <v>18940680</v>
      </c>
      <c r="H6" s="26">
        <v>15498555</v>
      </c>
      <c r="I6" s="24">
        <v>21519224</v>
      </c>
      <c r="J6" s="6">
        <v>22423032</v>
      </c>
      <c r="K6" s="25">
        <v>23409646</v>
      </c>
    </row>
    <row r="7" spans="1:11" ht="13.5">
      <c r="A7" s="22" t="s">
        <v>19</v>
      </c>
      <c r="B7" s="6">
        <v>1141783</v>
      </c>
      <c r="C7" s="6">
        <v>1201428</v>
      </c>
      <c r="D7" s="23">
        <v>878354</v>
      </c>
      <c r="E7" s="24">
        <v>2199340</v>
      </c>
      <c r="F7" s="6">
        <v>175836</v>
      </c>
      <c r="G7" s="25">
        <v>175836</v>
      </c>
      <c r="H7" s="26">
        <v>135218</v>
      </c>
      <c r="I7" s="24">
        <v>199406</v>
      </c>
      <c r="J7" s="6">
        <v>207781</v>
      </c>
      <c r="K7" s="25">
        <v>216923</v>
      </c>
    </row>
    <row r="8" spans="1:11" ht="13.5">
      <c r="A8" s="22" t="s">
        <v>20</v>
      </c>
      <c r="B8" s="6">
        <v>47485000</v>
      </c>
      <c r="C8" s="6">
        <v>37336998</v>
      </c>
      <c r="D8" s="23">
        <v>35821190</v>
      </c>
      <c r="E8" s="24">
        <v>37911000</v>
      </c>
      <c r="F8" s="6">
        <v>42405000</v>
      </c>
      <c r="G8" s="25">
        <v>42405000</v>
      </c>
      <c r="H8" s="26">
        <v>19244052</v>
      </c>
      <c r="I8" s="24">
        <v>38176000</v>
      </c>
      <c r="J8" s="6">
        <v>39838700</v>
      </c>
      <c r="K8" s="25">
        <v>39348367</v>
      </c>
    </row>
    <row r="9" spans="1:11" ht="13.5">
      <c r="A9" s="22" t="s">
        <v>21</v>
      </c>
      <c r="B9" s="6">
        <v>5276042</v>
      </c>
      <c r="C9" s="6">
        <v>8259954</v>
      </c>
      <c r="D9" s="23">
        <v>6672608</v>
      </c>
      <c r="E9" s="24">
        <v>14001009</v>
      </c>
      <c r="F9" s="6">
        <v>9669654</v>
      </c>
      <c r="G9" s="25">
        <v>9669654</v>
      </c>
      <c r="H9" s="26">
        <v>6712147</v>
      </c>
      <c r="I9" s="24">
        <v>13757067</v>
      </c>
      <c r="J9" s="6">
        <v>14334868</v>
      </c>
      <c r="K9" s="25">
        <v>14965604</v>
      </c>
    </row>
    <row r="10" spans="1:11" ht="25.5">
      <c r="A10" s="27" t="s">
        <v>128</v>
      </c>
      <c r="B10" s="28">
        <f>SUM(B5:B9)</f>
        <v>83044229</v>
      </c>
      <c r="C10" s="29">
        <f aca="true" t="shared" si="0" ref="C10:K10">SUM(C5:C9)</f>
        <v>81205346</v>
      </c>
      <c r="D10" s="30">
        <f t="shared" si="0"/>
        <v>79798802</v>
      </c>
      <c r="E10" s="28">
        <f t="shared" si="0"/>
        <v>106236428</v>
      </c>
      <c r="F10" s="29">
        <f t="shared" si="0"/>
        <v>100246786</v>
      </c>
      <c r="G10" s="31">
        <f t="shared" si="0"/>
        <v>100246786</v>
      </c>
      <c r="H10" s="32">
        <f t="shared" si="0"/>
        <v>63386968</v>
      </c>
      <c r="I10" s="28">
        <f t="shared" si="0"/>
        <v>106840483</v>
      </c>
      <c r="J10" s="29">
        <f t="shared" si="0"/>
        <v>111387095</v>
      </c>
      <c r="K10" s="31">
        <f t="shared" si="0"/>
        <v>114044894</v>
      </c>
    </row>
    <row r="11" spans="1:11" ht="13.5">
      <c r="A11" s="22" t="s">
        <v>22</v>
      </c>
      <c r="B11" s="6">
        <v>32484688</v>
      </c>
      <c r="C11" s="6">
        <v>31485610</v>
      </c>
      <c r="D11" s="23">
        <v>34392276</v>
      </c>
      <c r="E11" s="24">
        <v>39578195</v>
      </c>
      <c r="F11" s="6">
        <v>39578195</v>
      </c>
      <c r="G11" s="25">
        <v>39578195</v>
      </c>
      <c r="H11" s="26">
        <v>32299528</v>
      </c>
      <c r="I11" s="24">
        <v>39340518</v>
      </c>
      <c r="J11" s="6">
        <v>40992810</v>
      </c>
      <c r="K11" s="25">
        <v>42796497</v>
      </c>
    </row>
    <row r="12" spans="1:11" ht="13.5">
      <c r="A12" s="22" t="s">
        <v>23</v>
      </c>
      <c r="B12" s="6">
        <v>3185252</v>
      </c>
      <c r="C12" s="6">
        <v>3568243</v>
      </c>
      <c r="D12" s="23">
        <v>3713930</v>
      </c>
      <c r="E12" s="24">
        <v>3693836</v>
      </c>
      <c r="F12" s="6">
        <v>3693836</v>
      </c>
      <c r="G12" s="25">
        <v>3693836</v>
      </c>
      <c r="H12" s="26">
        <v>3414570</v>
      </c>
      <c r="I12" s="24">
        <v>3908136</v>
      </c>
      <c r="J12" s="6">
        <v>4072278</v>
      </c>
      <c r="K12" s="25">
        <v>4251456</v>
      </c>
    </row>
    <row r="13" spans="1:11" ht="13.5">
      <c r="A13" s="22" t="s">
        <v>129</v>
      </c>
      <c r="B13" s="6">
        <v>9434287</v>
      </c>
      <c r="C13" s="6">
        <v>10466897</v>
      </c>
      <c r="D13" s="23">
        <v>8683131</v>
      </c>
      <c r="E13" s="24">
        <v>8652548</v>
      </c>
      <c r="F13" s="6">
        <v>8653310</v>
      </c>
      <c r="G13" s="25">
        <v>8653310</v>
      </c>
      <c r="H13" s="26">
        <v>0</v>
      </c>
      <c r="I13" s="24">
        <v>8989998</v>
      </c>
      <c r="J13" s="6">
        <v>9367577</v>
      </c>
      <c r="K13" s="25">
        <v>9779752</v>
      </c>
    </row>
    <row r="14" spans="1:11" ht="13.5">
      <c r="A14" s="22" t="s">
        <v>24</v>
      </c>
      <c r="B14" s="6">
        <v>3309</v>
      </c>
      <c r="C14" s="6">
        <v>2163</v>
      </c>
      <c r="D14" s="23">
        <v>48455</v>
      </c>
      <c r="E14" s="24">
        <v>7315</v>
      </c>
      <c r="F14" s="6">
        <v>7315</v>
      </c>
      <c r="G14" s="25">
        <v>7315</v>
      </c>
      <c r="H14" s="26">
        <v>5589</v>
      </c>
      <c r="I14" s="24">
        <v>17600</v>
      </c>
      <c r="J14" s="6">
        <v>18340</v>
      </c>
      <c r="K14" s="25">
        <v>19146</v>
      </c>
    </row>
    <row r="15" spans="1:11" ht="13.5">
      <c r="A15" s="22" t="s">
        <v>130</v>
      </c>
      <c r="B15" s="6">
        <v>12648825</v>
      </c>
      <c r="C15" s="6">
        <v>14399575</v>
      </c>
      <c r="D15" s="23">
        <v>18020789</v>
      </c>
      <c r="E15" s="24">
        <v>20225899</v>
      </c>
      <c r="F15" s="6">
        <v>18777268</v>
      </c>
      <c r="G15" s="25">
        <v>18777268</v>
      </c>
      <c r="H15" s="26">
        <v>14864153</v>
      </c>
      <c r="I15" s="24">
        <v>21863314</v>
      </c>
      <c r="J15" s="6">
        <v>22777165</v>
      </c>
      <c r="K15" s="25">
        <v>23774731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11847628</v>
      </c>
      <c r="C17" s="6">
        <v>20738174</v>
      </c>
      <c r="D17" s="23">
        <v>39293346</v>
      </c>
      <c r="E17" s="24">
        <v>30390471</v>
      </c>
      <c r="F17" s="6">
        <v>24597363</v>
      </c>
      <c r="G17" s="25">
        <v>24597363</v>
      </c>
      <c r="H17" s="26">
        <v>14092422</v>
      </c>
      <c r="I17" s="24">
        <v>27377093</v>
      </c>
      <c r="J17" s="6">
        <v>28556315</v>
      </c>
      <c r="K17" s="25">
        <v>28518304</v>
      </c>
    </row>
    <row r="18" spans="1:11" ht="13.5">
      <c r="A18" s="33" t="s">
        <v>26</v>
      </c>
      <c r="B18" s="34">
        <f>SUM(B11:B17)</f>
        <v>69603989</v>
      </c>
      <c r="C18" s="35">
        <f aca="true" t="shared" si="1" ref="C18:K18">SUM(C11:C17)</f>
        <v>80660662</v>
      </c>
      <c r="D18" s="36">
        <f t="shared" si="1"/>
        <v>104151927</v>
      </c>
      <c r="E18" s="34">
        <f t="shared" si="1"/>
        <v>102548264</v>
      </c>
      <c r="F18" s="35">
        <f t="shared" si="1"/>
        <v>95307287</v>
      </c>
      <c r="G18" s="37">
        <f t="shared" si="1"/>
        <v>95307287</v>
      </c>
      <c r="H18" s="38">
        <f t="shared" si="1"/>
        <v>64676262</v>
      </c>
      <c r="I18" s="34">
        <f t="shared" si="1"/>
        <v>101496659</v>
      </c>
      <c r="J18" s="35">
        <f t="shared" si="1"/>
        <v>105784485</v>
      </c>
      <c r="K18" s="37">
        <f t="shared" si="1"/>
        <v>109139886</v>
      </c>
    </row>
    <row r="19" spans="1:11" ht="13.5">
      <c r="A19" s="33" t="s">
        <v>27</v>
      </c>
      <c r="B19" s="39">
        <f>+B10-B18</f>
        <v>13440240</v>
      </c>
      <c r="C19" s="40">
        <f aca="true" t="shared" si="2" ref="C19:K19">+C10-C18</f>
        <v>544684</v>
      </c>
      <c r="D19" s="41">
        <f t="shared" si="2"/>
        <v>-24353125</v>
      </c>
      <c r="E19" s="39">
        <f t="shared" si="2"/>
        <v>3688164</v>
      </c>
      <c r="F19" s="40">
        <f t="shared" si="2"/>
        <v>4939499</v>
      </c>
      <c r="G19" s="42">
        <f t="shared" si="2"/>
        <v>4939499</v>
      </c>
      <c r="H19" s="43">
        <f t="shared" si="2"/>
        <v>-1289294</v>
      </c>
      <c r="I19" s="39">
        <f t="shared" si="2"/>
        <v>5343824</v>
      </c>
      <c r="J19" s="40">
        <f t="shared" si="2"/>
        <v>5602610</v>
      </c>
      <c r="K19" s="42">
        <f t="shared" si="2"/>
        <v>4905008</v>
      </c>
    </row>
    <row r="20" spans="1:11" ht="25.5">
      <c r="A20" s="44" t="s">
        <v>28</v>
      </c>
      <c r="B20" s="45">
        <v>1234967</v>
      </c>
      <c r="C20" s="46">
        <v>9247000</v>
      </c>
      <c r="D20" s="47">
        <v>9342000</v>
      </c>
      <c r="E20" s="45">
        <v>9310000</v>
      </c>
      <c r="F20" s="46">
        <v>9310000</v>
      </c>
      <c r="G20" s="48">
        <v>9310000</v>
      </c>
      <c r="H20" s="49">
        <v>10000000</v>
      </c>
      <c r="I20" s="45">
        <v>17682000</v>
      </c>
      <c r="J20" s="46">
        <v>16010000</v>
      </c>
      <c r="K20" s="48">
        <v>17250000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14675207</v>
      </c>
      <c r="C22" s="58">
        <f aca="true" t="shared" si="3" ref="C22:K22">SUM(C19:C21)</f>
        <v>9791684</v>
      </c>
      <c r="D22" s="59">
        <f t="shared" si="3"/>
        <v>-15011125</v>
      </c>
      <c r="E22" s="57">
        <f t="shared" si="3"/>
        <v>12998164</v>
      </c>
      <c r="F22" s="58">
        <f t="shared" si="3"/>
        <v>14249499</v>
      </c>
      <c r="G22" s="60">
        <f t="shared" si="3"/>
        <v>14249499</v>
      </c>
      <c r="H22" s="61">
        <f t="shared" si="3"/>
        <v>8710706</v>
      </c>
      <c r="I22" s="57">
        <f t="shared" si="3"/>
        <v>23025824</v>
      </c>
      <c r="J22" s="58">
        <f t="shared" si="3"/>
        <v>21612610</v>
      </c>
      <c r="K22" s="60">
        <f t="shared" si="3"/>
        <v>22155008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14675207</v>
      </c>
      <c r="C24" s="40">
        <f aca="true" t="shared" si="4" ref="C24:K24">SUM(C22:C23)</f>
        <v>9791684</v>
      </c>
      <c r="D24" s="41">
        <f t="shared" si="4"/>
        <v>-15011125</v>
      </c>
      <c r="E24" s="39">
        <f t="shared" si="4"/>
        <v>12998164</v>
      </c>
      <c r="F24" s="40">
        <f t="shared" si="4"/>
        <v>14249499</v>
      </c>
      <c r="G24" s="42">
        <f t="shared" si="4"/>
        <v>14249499</v>
      </c>
      <c r="H24" s="43">
        <f t="shared" si="4"/>
        <v>8710706</v>
      </c>
      <c r="I24" s="39">
        <f t="shared" si="4"/>
        <v>23025824</v>
      </c>
      <c r="J24" s="40">
        <f t="shared" si="4"/>
        <v>21612610</v>
      </c>
      <c r="K24" s="42">
        <f t="shared" si="4"/>
        <v>22155008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257367190</v>
      </c>
      <c r="C27" s="7">
        <v>262243599</v>
      </c>
      <c r="D27" s="69">
        <v>164151792</v>
      </c>
      <c r="E27" s="70">
        <v>12998155</v>
      </c>
      <c r="F27" s="7">
        <v>14249500</v>
      </c>
      <c r="G27" s="71">
        <v>14249500</v>
      </c>
      <c r="H27" s="72">
        <v>16208540</v>
      </c>
      <c r="I27" s="70">
        <v>18986533</v>
      </c>
      <c r="J27" s="7">
        <v>17403669</v>
      </c>
      <c r="K27" s="71">
        <v>18646991</v>
      </c>
    </row>
    <row r="28" spans="1:11" ht="13.5">
      <c r="A28" s="73" t="s">
        <v>33</v>
      </c>
      <c r="B28" s="6">
        <v>155327608</v>
      </c>
      <c r="C28" s="6">
        <v>164068402</v>
      </c>
      <c r="D28" s="23">
        <v>65659288</v>
      </c>
      <c r="E28" s="24">
        <v>8853500</v>
      </c>
      <c r="F28" s="6">
        <v>8853500</v>
      </c>
      <c r="G28" s="25">
        <v>8853500</v>
      </c>
      <c r="H28" s="26">
        <v>0</v>
      </c>
      <c r="I28" s="24">
        <v>17201650</v>
      </c>
      <c r="J28" s="6">
        <v>15509500</v>
      </c>
      <c r="K28" s="25">
        <v>16737500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100171058</v>
      </c>
      <c r="C31" s="6">
        <v>98175197</v>
      </c>
      <c r="D31" s="23">
        <v>98492504</v>
      </c>
      <c r="E31" s="24">
        <v>3800959</v>
      </c>
      <c r="F31" s="6">
        <v>5396000</v>
      </c>
      <c r="G31" s="25">
        <v>5396000</v>
      </c>
      <c r="H31" s="26">
        <v>0</v>
      </c>
      <c r="I31" s="24">
        <v>1784883</v>
      </c>
      <c r="J31" s="6">
        <v>1894169</v>
      </c>
      <c r="K31" s="25">
        <v>1909491</v>
      </c>
    </row>
    <row r="32" spans="1:11" ht="13.5">
      <c r="A32" s="33" t="s">
        <v>36</v>
      </c>
      <c r="B32" s="7">
        <f>SUM(B28:B31)</f>
        <v>255498666</v>
      </c>
      <c r="C32" s="7">
        <f aca="true" t="shared" si="5" ref="C32:K32">SUM(C28:C31)</f>
        <v>262243599</v>
      </c>
      <c r="D32" s="69">
        <f t="shared" si="5"/>
        <v>164151792</v>
      </c>
      <c r="E32" s="70">
        <f t="shared" si="5"/>
        <v>12654459</v>
      </c>
      <c r="F32" s="7">
        <f t="shared" si="5"/>
        <v>14249500</v>
      </c>
      <c r="G32" s="71">
        <f t="shared" si="5"/>
        <v>14249500</v>
      </c>
      <c r="H32" s="72">
        <f t="shared" si="5"/>
        <v>0</v>
      </c>
      <c r="I32" s="70">
        <f t="shared" si="5"/>
        <v>18986533</v>
      </c>
      <c r="J32" s="7">
        <f t="shared" si="5"/>
        <v>17403669</v>
      </c>
      <c r="K32" s="71">
        <f t="shared" si="5"/>
        <v>18646991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66466613</v>
      </c>
      <c r="C35" s="6">
        <v>46266416</v>
      </c>
      <c r="D35" s="23">
        <v>32965346</v>
      </c>
      <c r="E35" s="24">
        <v>25357541</v>
      </c>
      <c r="F35" s="6">
        <v>87912143</v>
      </c>
      <c r="G35" s="25">
        <v>87912143</v>
      </c>
      <c r="H35" s="26">
        <v>-10851130</v>
      </c>
      <c r="I35" s="24">
        <v>26115087</v>
      </c>
      <c r="J35" s="6">
        <v>30197876</v>
      </c>
      <c r="K35" s="25">
        <v>35608820</v>
      </c>
    </row>
    <row r="36" spans="1:11" ht="13.5">
      <c r="A36" s="22" t="s">
        <v>39</v>
      </c>
      <c r="B36" s="6">
        <v>181652094</v>
      </c>
      <c r="C36" s="6">
        <v>182484152</v>
      </c>
      <c r="D36" s="23">
        <v>188615792</v>
      </c>
      <c r="E36" s="24">
        <v>311829539</v>
      </c>
      <c r="F36" s="6">
        <v>317526884</v>
      </c>
      <c r="G36" s="25">
        <v>317526884</v>
      </c>
      <c r="H36" s="26">
        <v>16208540</v>
      </c>
      <c r="I36" s="24">
        <v>328532202</v>
      </c>
      <c r="J36" s="6">
        <v>338824068</v>
      </c>
      <c r="K36" s="25">
        <v>352465538</v>
      </c>
    </row>
    <row r="37" spans="1:11" ht="13.5">
      <c r="A37" s="22" t="s">
        <v>40</v>
      </c>
      <c r="B37" s="6">
        <v>67038296</v>
      </c>
      <c r="C37" s="6">
        <v>37303266</v>
      </c>
      <c r="D37" s="23">
        <v>45353026</v>
      </c>
      <c r="E37" s="24">
        <v>18559419</v>
      </c>
      <c r="F37" s="6">
        <v>18464931</v>
      </c>
      <c r="G37" s="25">
        <v>18464931</v>
      </c>
      <c r="H37" s="26">
        <v>-3135365</v>
      </c>
      <c r="I37" s="24">
        <v>19948097</v>
      </c>
      <c r="J37" s="6">
        <v>17735264</v>
      </c>
      <c r="K37" s="25">
        <v>13004559</v>
      </c>
    </row>
    <row r="38" spans="1:11" ht="13.5">
      <c r="A38" s="22" t="s">
        <v>41</v>
      </c>
      <c r="B38" s="6">
        <v>2366729</v>
      </c>
      <c r="C38" s="6">
        <v>2252136</v>
      </c>
      <c r="D38" s="23">
        <v>2043654</v>
      </c>
      <c r="E38" s="24">
        <v>16071306</v>
      </c>
      <c r="F38" s="6">
        <v>16071306</v>
      </c>
      <c r="G38" s="25">
        <v>16071306</v>
      </c>
      <c r="H38" s="26">
        <v>-218003</v>
      </c>
      <c r="I38" s="24">
        <v>116567</v>
      </c>
      <c r="J38" s="6">
        <v>63010</v>
      </c>
      <c r="K38" s="25">
        <v>134525</v>
      </c>
    </row>
    <row r="39" spans="1:11" ht="13.5">
      <c r="A39" s="22" t="s">
        <v>42</v>
      </c>
      <c r="B39" s="6">
        <v>164038475</v>
      </c>
      <c r="C39" s="6">
        <v>179403482</v>
      </c>
      <c r="D39" s="23">
        <v>189195583</v>
      </c>
      <c r="E39" s="24">
        <v>289558191</v>
      </c>
      <c r="F39" s="6">
        <v>356653291</v>
      </c>
      <c r="G39" s="25">
        <v>356653291</v>
      </c>
      <c r="H39" s="26">
        <v>72</v>
      </c>
      <c r="I39" s="24">
        <v>311556801</v>
      </c>
      <c r="J39" s="6">
        <v>329611060</v>
      </c>
      <c r="K39" s="25">
        <v>352780266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175762</v>
      </c>
      <c r="C42" s="6">
        <v>15216807</v>
      </c>
      <c r="D42" s="23">
        <v>5455722</v>
      </c>
      <c r="E42" s="24">
        <v>119330668</v>
      </c>
      <c r="F42" s="6">
        <v>31930817</v>
      </c>
      <c r="G42" s="25">
        <v>31930817</v>
      </c>
      <c r="H42" s="26">
        <v>-20768842</v>
      </c>
      <c r="I42" s="24">
        <v>24774159</v>
      </c>
      <c r="J42" s="6">
        <v>23338188</v>
      </c>
      <c r="K42" s="25">
        <v>27222445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-14249500</v>
      </c>
      <c r="G43" s="25">
        <v>-14249500</v>
      </c>
      <c r="H43" s="26">
        <v>0</v>
      </c>
      <c r="I43" s="24">
        <v>-18272580</v>
      </c>
      <c r="J43" s="6">
        <v>-17403669</v>
      </c>
      <c r="K43" s="25">
        <v>-18646991</v>
      </c>
    </row>
    <row r="44" spans="1:11" ht="13.5">
      <c r="A44" s="22" t="s">
        <v>46</v>
      </c>
      <c r="B44" s="6">
        <v>194929</v>
      </c>
      <c r="C44" s="6">
        <v>5210</v>
      </c>
      <c r="D44" s="23">
        <v>28256</v>
      </c>
      <c r="E44" s="24">
        <v>-228395</v>
      </c>
      <c r="F44" s="6">
        <v>-228395</v>
      </c>
      <c r="G44" s="25">
        <v>-228395</v>
      </c>
      <c r="H44" s="26">
        <v>-54436</v>
      </c>
      <c r="I44" s="24">
        <v>63174</v>
      </c>
      <c r="J44" s="6">
        <v>-118719</v>
      </c>
      <c r="K44" s="25">
        <v>-60010</v>
      </c>
    </row>
    <row r="45" spans="1:11" ht="13.5">
      <c r="A45" s="33" t="s">
        <v>47</v>
      </c>
      <c r="B45" s="7">
        <v>370691</v>
      </c>
      <c r="C45" s="7">
        <v>15222017</v>
      </c>
      <c r="D45" s="69">
        <v>5483978</v>
      </c>
      <c r="E45" s="70">
        <v>119102273</v>
      </c>
      <c r="F45" s="7">
        <v>21363453</v>
      </c>
      <c r="G45" s="71">
        <v>21363453</v>
      </c>
      <c r="H45" s="72">
        <v>-20794592</v>
      </c>
      <c r="I45" s="70">
        <v>10199979</v>
      </c>
      <c r="J45" s="7">
        <v>12560900</v>
      </c>
      <c r="K45" s="71">
        <v>21896565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6628775</v>
      </c>
      <c r="C48" s="6">
        <v>12060038</v>
      </c>
      <c r="D48" s="23">
        <v>3963179</v>
      </c>
      <c r="E48" s="24">
        <v>8381023</v>
      </c>
      <c r="F48" s="6">
        <v>6187155</v>
      </c>
      <c r="G48" s="25">
        <v>6187155</v>
      </c>
      <c r="H48" s="26">
        <v>-21273422</v>
      </c>
      <c r="I48" s="24">
        <v>4819054</v>
      </c>
      <c r="J48" s="6">
        <v>5210347</v>
      </c>
      <c r="K48" s="25">
        <v>8061836</v>
      </c>
    </row>
    <row r="49" spans="1:11" ht="13.5">
      <c r="A49" s="22" t="s">
        <v>50</v>
      </c>
      <c r="B49" s="6">
        <f>+B75</f>
        <v>67207271.69746214</v>
      </c>
      <c r="C49" s="6">
        <f aca="true" t="shared" si="6" ref="C49:K49">+C75</f>
        <v>48234457.09347744</v>
      </c>
      <c r="D49" s="23">
        <f t="shared" si="6"/>
        <v>67087341.56434054</v>
      </c>
      <c r="E49" s="24">
        <f t="shared" si="6"/>
        <v>3952145.701493878</v>
      </c>
      <c r="F49" s="6">
        <f t="shared" si="6"/>
        <v>-51036001.488557905</v>
      </c>
      <c r="G49" s="25">
        <f t="shared" si="6"/>
        <v>-51036001.488557905</v>
      </c>
      <c r="H49" s="26">
        <f t="shared" si="6"/>
        <v>8425692.857331647</v>
      </c>
      <c r="I49" s="24">
        <f t="shared" si="6"/>
        <v>4620319.561117254</v>
      </c>
      <c r="J49" s="6">
        <f t="shared" si="6"/>
        <v>-3103395.011771206</v>
      </c>
      <c r="K49" s="25">
        <f t="shared" si="6"/>
        <v>-11497633.550458781</v>
      </c>
    </row>
    <row r="50" spans="1:11" ht="13.5">
      <c r="A50" s="33" t="s">
        <v>51</v>
      </c>
      <c r="B50" s="7">
        <f>+B48-B49</f>
        <v>-60578496.69746214</v>
      </c>
      <c r="C50" s="7">
        <f aca="true" t="shared" si="7" ref="C50:K50">+C48-C49</f>
        <v>-36174419.09347744</v>
      </c>
      <c r="D50" s="69">
        <f t="shared" si="7"/>
        <v>-63124162.56434054</v>
      </c>
      <c r="E50" s="70">
        <f t="shared" si="7"/>
        <v>4428877.298506122</v>
      </c>
      <c r="F50" s="7">
        <f t="shared" si="7"/>
        <v>57223156.488557905</v>
      </c>
      <c r="G50" s="71">
        <f t="shared" si="7"/>
        <v>57223156.488557905</v>
      </c>
      <c r="H50" s="72">
        <f t="shared" si="7"/>
        <v>-29699114.85733165</v>
      </c>
      <c r="I50" s="70">
        <f t="shared" si="7"/>
        <v>198734.4388827458</v>
      </c>
      <c r="J50" s="7">
        <f t="shared" si="7"/>
        <v>8313742.011771206</v>
      </c>
      <c r="K50" s="71">
        <f t="shared" si="7"/>
        <v>19559469.55045878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139200831</v>
      </c>
      <c r="C53" s="6">
        <v>136716222</v>
      </c>
      <c r="D53" s="23">
        <v>137511362</v>
      </c>
      <c r="E53" s="24">
        <v>303976039</v>
      </c>
      <c r="F53" s="6">
        <v>305227384</v>
      </c>
      <c r="G53" s="25">
        <v>305227384</v>
      </c>
      <c r="H53" s="26">
        <v>5098564</v>
      </c>
      <c r="I53" s="24">
        <v>311330552</v>
      </c>
      <c r="J53" s="6">
        <v>323314568</v>
      </c>
      <c r="K53" s="25">
        <v>335728038</v>
      </c>
    </row>
    <row r="54" spans="1:11" ht="13.5">
      <c r="A54" s="22" t="s">
        <v>54</v>
      </c>
      <c r="B54" s="6">
        <v>0</v>
      </c>
      <c r="C54" s="6">
        <v>9377096</v>
      </c>
      <c r="D54" s="23">
        <v>8600927</v>
      </c>
      <c r="E54" s="24">
        <v>8163039</v>
      </c>
      <c r="F54" s="6">
        <v>8653310</v>
      </c>
      <c r="G54" s="25">
        <v>8653310</v>
      </c>
      <c r="H54" s="26">
        <v>0</v>
      </c>
      <c r="I54" s="24">
        <v>8481398</v>
      </c>
      <c r="J54" s="6">
        <v>8837616</v>
      </c>
      <c r="K54" s="25">
        <v>9226472</v>
      </c>
    </row>
    <row r="55" spans="1:11" ht="13.5">
      <c r="A55" s="22" t="s">
        <v>55</v>
      </c>
      <c r="B55" s="6">
        <v>35444781</v>
      </c>
      <c r="C55" s="6">
        <v>39188411</v>
      </c>
      <c r="D55" s="23">
        <v>37408317</v>
      </c>
      <c r="E55" s="24">
        <v>1740000</v>
      </c>
      <c r="F55" s="6">
        <v>1060000</v>
      </c>
      <c r="G55" s="25">
        <v>1060000</v>
      </c>
      <c r="H55" s="26">
        <v>1078070</v>
      </c>
      <c r="I55" s="24">
        <v>150000</v>
      </c>
      <c r="J55" s="6">
        <v>156300</v>
      </c>
      <c r="K55" s="25">
        <v>163177</v>
      </c>
    </row>
    <row r="56" spans="1:11" ht="13.5">
      <c r="A56" s="22" t="s">
        <v>56</v>
      </c>
      <c r="B56" s="6">
        <v>1271384</v>
      </c>
      <c r="C56" s="6">
        <v>1435338</v>
      </c>
      <c r="D56" s="23">
        <v>1126984</v>
      </c>
      <c r="E56" s="24">
        <v>2510220</v>
      </c>
      <c r="F56" s="6">
        <v>1268233</v>
      </c>
      <c r="G56" s="25">
        <v>1268233</v>
      </c>
      <c r="H56" s="26">
        <v>916511</v>
      </c>
      <c r="I56" s="24">
        <v>2776274</v>
      </c>
      <c r="J56" s="6">
        <v>2892248</v>
      </c>
      <c r="K56" s="25">
        <v>3018846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402522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2850584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0.0054471269924199145</v>
      </c>
      <c r="C70" s="5">
        <f aca="true" t="shared" si="8" ref="C70:K70">IF(ISERROR(C71/C72),0,(C71/C72))</f>
        <v>0.004841930546477529</v>
      </c>
      <c r="D70" s="5">
        <f t="shared" si="8"/>
        <v>0.0047899674413798944</v>
      </c>
      <c r="E70" s="5">
        <f t="shared" si="8"/>
        <v>0.8548740853987915</v>
      </c>
      <c r="F70" s="5">
        <f t="shared" si="8"/>
        <v>0.8504245052756436</v>
      </c>
      <c r="G70" s="5">
        <f t="shared" si="8"/>
        <v>0.8504245052756436</v>
      </c>
      <c r="H70" s="5">
        <f t="shared" si="8"/>
        <v>-0.3197787581992345</v>
      </c>
      <c r="I70" s="5">
        <f t="shared" si="8"/>
        <v>0.7564374754153859</v>
      </c>
      <c r="J70" s="5">
        <f t="shared" si="8"/>
        <v>0.8513310384460666</v>
      </c>
      <c r="K70" s="5">
        <f t="shared" si="8"/>
        <v>0.8833341809926917</v>
      </c>
    </row>
    <row r="71" spans="1:11" ht="12.75" hidden="1">
      <c r="A71" s="1" t="s">
        <v>135</v>
      </c>
      <c r="B71" s="2">
        <f>+B83</f>
        <v>175762</v>
      </c>
      <c r="C71" s="2">
        <f aca="true" t="shared" si="9" ref="C71:K71">+C83</f>
        <v>182486</v>
      </c>
      <c r="D71" s="2">
        <f t="shared" si="9"/>
        <v>188126</v>
      </c>
      <c r="E71" s="2">
        <f t="shared" si="9"/>
        <v>56529479</v>
      </c>
      <c r="F71" s="2">
        <f t="shared" si="9"/>
        <v>49040537</v>
      </c>
      <c r="G71" s="2">
        <f t="shared" si="9"/>
        <v>49040537</v>
      </c>
      <c r="H71" s="2">
        <f t="shared" si="9"/>
        <v>-12811455</v>
      </c>
      <c r="I71" s="2">
        <f t="shared" si="9"/>
        <v>51789550</v>
      </c>
      <c r="J71" s="2">
        <f t="shared" si="9"/>
        <v>60734479</v>
      </c>
      <c r="K71" s="2">
        <f t="shared" si="9"/>
        <v>65790380</v>
      </c>
    </row>
    <row r="72" spans="1:11" ht="12.75" hidden="1">
      <c r="A72" s="1" t="s">
        <v>136</v>
      </c>
      <c r="B72" s="2">
        <f>+B77</f>
        <v>32266918</v>
      </c>
      <c r="C72" s="2">
        <f aca="true" t="shared" si="10" ref="C72:K72">+C77</f>
        <v>37688686</v>
      </c>
      <c r="D72" s="2">
        <f t="shared" si="10"/>
        <v>39275006</v>
      </c>
      <c r="E72" s="2">
        <f t="shared" si="10"/>
        <v>66126088</v>
      </c>
      <c r="F72" s="2">
        <f t="shared" si="10"/>
        <v>57665950</v>
      </c>
      <c r="G72" s="2">
        <f t="shared" si="10"/>
        <v>57665950</v>
      </c>
      <c r="H72" s="2">
        <f t="shared" si="10"/>
        <v>40063496</v>
      </c>
      <c r="I72" s="2">
        <f t="shared" si="10"/>
        <v>68465077</v>
      </c>
      <c r="J72" s="2">
        <f t="shared" si="10"/>
        <v>71340614</v>
      </c>
      <c r="K72" s="2">
        <f t="shared" si="10"/>
        <v>74479604</v>
      </c>
    </row>
    <row r="73" spans="1:11" ht="12.75" hidden="1">
      <c r="A73" s="1" t="s">
        <v>137</v>
      </c>
      <c r="B73" s="2">
        <f>+B74</f>
        <v>-21090012.16666667</v>
      </c>
      <c r="C73" s="2">
        <f aca="true" t="shared" si="11" ref="C73:K73">+(C78+C80+C81+C82)-(B78+B80+B81+B82)</f>
        <v>-25631460</v>
      </c>
      <c r="D73" s="2">
        <f t="shared" si="11"/>
        <v>-5204211</v>
      </c>
      <c r="E73" s="2">
        <f t="shared" si="11"/>
        <v>-12025649</v>
      </c>
      <c r="F73" s="2">
        <f>+(F78+F80+F81+F82)-(D78+D80+D81+D82)</f>
        <v>52722821</v>
      </c>
      <c r="G73" s="2">
        <f>+(G78+G80+G81+G82)-(D78+D80+D81+D82)</f>
        <v>52722821</v>
      </c>
      <c r="H73" s="2">
        <f>+(H78+H80+H81+H82)-(D78+D80+D81+D82)</f>
        <v>-18564254</v>
      </c>
      <c r="I73" s="2">
        <f>+(I78+I80+I81+I82)-(E78+E80+E81+E82)</f>
        <v>4319515</v>
      </c>
      <c r="J73" s="2">
        <f t="shared" si="11"/>
        <v>3691496</v>
      </c>
      <c r="K73" s="2">
        <f t="shared" si="11"/>
        <v>2559455</v>
      </c>
    </row>
    <row r="74" spans="1:11" ht="12.75" hidden="1">
      <c r="A74" s="1" t="s">
        <v>138</v>
      </c>
      <c r="B74" s="2">
        <f>+TREND(C74:E74)</f>
        <v>-21090012.16666667</v>
      </c>
      <c r="C74" s="2">
        <f>+C73</f>
        <v>-25631460</v>
      </c>
      <c r="D74" s="2">
        <f aca="true" t="shared" si="12" ref="D74:K74">+D73</f>
        <v>-5204211</v>
      </c>
      <c r="E74" s="2">
        <f t="shared" si="12"/>
        <v>-12025649</v>
      </c>
      <c r="F74" s="2">
        <f t="shared" si="12"/>
        <v>52722821</v>
      </c>
      <c r="G74" s="2">
        <f t="shared" si="12"/>
        <v>52722821</v>
      </c>
      <c r="H74" s="2">
        <f t="shared" si="12"/>
        <v>-18564254</v>
      </c>
      <c r="I74" s="2">
        <f t="shared" si="12"/>
        <v>4319515</v>
      </c>
      <c r="J74" s="2">
        <f t="shared" si="12"/>
        <v>3691496</v>
      </c>
      <c r="K74" s="2">
        <f t="shared" si="12"/>
        <v>2559455</v>
      </c>
    </row>
    <row r="75" spans="1:11" ht="12.75" hidden="1">
      <c r="A75" s="1" t="s">
        <v>139</v>
      </c>
      <c r="B75" s="2">
        <f>+B84-(((B80+B81+B78)*B70)-B79)</f>
        <v>67207271.69746214</v>
      </c>
      <c r="C75" s="2">
        <f aca="true" t="shared" si="13" ref="C75:K75">+C84-(((C80+C81+C78)*C70)-C79)</f>
        <v>48234457.09347744</v>
      </c>
      <c r="D75" s="2">
        <f t="shared" si="13"/>
        <v>67087341.56434054</v>
      </c>
      <c r="E75" s="2">
        <f t="shared" si="13"/>
        <v>3952145.701493878</v>
      </c>
      <c r="F75" s="2">
        <f t="shared" si="13"/>
        <v>-51036001.488557905</v>
      </c>
      <c r="G75" s="2">
        <f t="shared" si="13"/>
        <v>-51036001.488557905</v>
      </c>
      <c r="H75" s="2">
        <f t="shared" si="13"/>
        <v>8425692.857331647</v>
      </c>
      <c r="I75" s="2">
        <f t="shared" si="13"/>
        <v>4620319.561117254</v>
      </c>
      <c r="J75" s="2">
        <f t="shared" si="13"/>
        <v>-3103395.011771206</v>
      </c>
      <c r="K75" s="2">
        <f t="shared" si="13"/>
        <v>-11497633.550458781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32266918</v>
      </c>
      <c r="C77" s="3">
        <v>37688686</v>
      </c>
      <c r="D77" s="3">
        <v>39275006</v>
      </c>
      <c r="E77" s="3">
        <v>66126088</v>
      </c>
      <c r="F77" s="3">
        <v>57665950</v>
      </c>
      <c r="G77" s="3">
        <v>57665950</v>
      </c>
      <c r="H77" s="3">
        <v>40063496</v>
      </c>
      <c r="I77" s="3">
        <v>68465077</v>
      </c>
      <c r="J77" s="3">
        <v>71340614</v>
      </c>
      <c r="K77" s="3">
        <v>74479604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45208145</v>
      </c>
      <c r="C79" s="3">
        <v>14561146</v>
      </c>
      <c r="D79" s="3">
        <v>21754658</v>
      </c>
      <c r="E79" s="3">
        <v>6653392</v>
      </c>
      <c r="F79" s="3">
        <v>6653392</v>
      </c>
      <c r="G79" s="3">
        <v>6653392</v>
      </c>
      <c r="H79" s="3">
        <v>-3026598</v>
      </c>
      <c r="I79" s="3">
        <v>19347721</v>
      </c>
      <c r="J79" s="3">
        <v>17119120</v>
      </c>
      <c r="K79" s="3">
        <v>12365609</v>
      </c>
    </row>
    <row r="80" spans="1:11" ht="12.75" hidden="1">
      <c r="A80" s="1" t="s">
        <v>68</v>
      </c>
      <c r="B80" s="3">
        <v>22952385</v>
      </c>
      <c r="C80" s="3">
        <v>23794722</v>
      </c>
      <c r="D80" s="3">
        <v>14362862</v>
      </c>
      <c r="E80" s="3">
        <v>43765980</v>
      </c>
      <c r="F80" s="3">
        <v>54935526</v>
      </c>
      <c r="G80" s="3">
        <v>54935526</v>
      </c>
      <c r="H80" s="3">
        <v>8097236</v>
      </c>
      <c r="I80" s="3">
        <v>14763804</v>
      </c>
      <c r="J80" s="3">
        <v>18181185</v>
      </c>
      <c r="K80" s="3">
        <v>20441161</v>
      </c>
    </row>
    <row r="81" spans="1:11" ht="12.75" hidden="1">
      <c r="A81" s="1" t="s">
        <v>69</v>
      </c>
      <c r="B81" s="3">
        <v>36885453</v>
      </c>
      <c r="C81" s="3">
        <v>10411656</v>
      </c>
      <c r="D81" s="3">
        <v>14639305</v>
      </c>
      <c r="E81" s="3">
        <v>-26789462</v>
      </c>
      <c r="F81" s="3">
        <v>26789462</v>
      </c>
      <c r="G81" s="3">
        <v>26789462</v>
      </c>
      <c r="H81" s="3">
        <v>2340677</v>
      </c>
      <c r="I81" s="3">
        <v>6532229</v>
      </c>
      <c r="J81" s="3">
        <v>6806344</v>
      </c>
      <c r="K81" s="3">
        <v>7105823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175762</v>
      </c>
      <c r="C83" s="3">
        <v>182486</v>
      </c>
      <c r="D83" s="3">
        <v>188126</v>
      </c>
      <c r="E83" s="3">
        <v>56529479</v>
      </c>
      <c r="F83" s="3">
        <v>49040537</v>
      </c>
      <c r="G83" s="3">
        <v>49040537</v>
      </c>
      <c r="H83" s="3">
        <v>-12811455</v>
      </c>
      <c r="I83" s="3">
        <v>51789550</v>
      </c>
      <c r="J83" s="3">
        <v>60734479</v>
      </c>
      <c r="K83" s="3">
        <v>65790380</v>
      </c>
    </row>
    <row r="84" spans="1:11" ht="12.75" hidden="1">
      <c r="A84" s="1" t="s">
        <v>72</v>
      </c>
      <c r="B84" s="3">
        <v>22325071</v>
      </c>
      <c r="C84" s="3">
        <v>33838936</v>
      </c>
      <c r="D84" s="3">
        <v>45471603</v>
      </c>
      <c r="E84" s="3">
        <v>11811539</v>
      </c>
      <c r="F84" s="3">
        <v>11811539</v>
      </c>
      <c r="G84" s="3">
        <v>11811539</v>
      </c>
      <c r="H84" s="3">
        <v>8114468</v>
      </c>
      <c r="I84" s="3">
        <v>1381716</v>
      </c>
      <c r="J84" s="3">
        <v>1050144</v>
      </c>
      <c r="K84" s="3">
        <v>469950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16605368</v>
      </c>
      <c r="C5" s="6">
        <v>19099541</v>
      </c>
      <c r="D5" s="23">
        <v>26598702</v>
      </c>
      <c r="E5" s="24">
        <v>29082652</v>
      </c>
      <c r="F5" s="6">
        <v>26112687</v>
      </c>
      <c r="G5" s="25">
        <v>26112687</v>
      </c>
      <c r="H5" s="26">
        <v>21084222</v>
      </c>
      <c r="I5" s="24">
        <v>28847160</v>
      </c>
      <c r="J5" s="6">
        <v>30116435</v>
      </c>
      <c r="K5" s="25">
        <v>31471675</v>
      </c>
    </row>
    <row r="6" spans="1:11" ht="13.5">
      <c r="A6" s="22" t="s">
        <v>18</v>
      </c>
      <c r="B6" s="6">
        <v>996714</v>
      </c>
      <c r="C6" s="6">
        <v>1034870</v>
      </c>
      <c r="D6" s="23">
        <v>1144638</v>
      </c>
      <c r="E6" s="24">
        <v>1382690</v>
      </c>
      <c r="F6" s="6">
        <v>1245535</v>
      </c>
      <c r="G6" s="25">
        <v>1245535</v>
      </c>
      <c r="H6" s="26">
        <v>1245788</v>
      </c>
      <c r="I6" s="24">
        <v>1296600</v>
      </c>
      <c r="J6" s="6">
        <v>1296600</v>
      </c>
      <c r="K6" s="25">
        <v>1188550</v>
      </c>
    </row>
    <row r="7" spans="1:11" ht="13.5">
      <c r="A7" s="22" t="s">
        <v>19</v>
      </c>
      <c r="B7" s="6">
        <v>416551</v>
      </c>
      <c r="C7" s="6">
        <v>2755552</v>
      </c>
      <c r="D7" s="23">
        <v>1925835</v>
      </c>
      <c r="E7" s="24">
        <v>2434250</v>
      </c>
      <c r="F7" s="6">
        <v>1232855</v>
      </c>
      <c r="G7" s="25">
        <v>1232855</v>
      </c>
      <c r="H7" s="26">
        <v>1018543</v>
      </c>
      <c r="I7" s="24">
        <v>1283400</v>
      </c>
      <c r="J7" s="6">
        <v>1283400</v>
      </c>
      <c r="K7" s="25">
        <v>1176450</v>
      </c>
    </row>
    <row r="8" spans="1:11" ht="13.5">
      <c r="A8" s="22" t="s">
        <v>20</v>
      </c>
      <c r="B8" s="6">
        <v>84964006</v>
      </c>
      <c r="C8" s="6">
        <v>86766663</v>
      </c>
      <c r="D8" s="23">
        <v>95720209</v>
      </c>
      <c r="E8" s="24">
        <v>102262224</v>
      </c>
      <c r="F8" s="6">
        <v>118243999</v>
      </c>
      <c r="G8" s="25">
        <v>118243999</v>
      </c>
      <c r="H8" s="26">
        <v>139988684</v>
      </c>
      <c r="I8" s="24">
        <v>101198611</v>
      </c>
      <c r="J8" s="6">
        <v>101297348</v>
      </c>
      <c r="K8" s="25">
        <v>93073220</v>
      </c>
    </row>
    <row r="9" spans="1:11" ht="13.5">
      <c r="A9" s="22" t="s">
        <v>21</v>
      </c>
      <c r="B9" s="6">
        <v>1336843</v>
      </c>
      <c r="C9" s="6">
        <v>8666864</v>
      </c>
      <c r="D9" s="23">
        <v>3554150</v>
      </c>
      <c r="E9" s="24">
        <v>14979531</v>
      </c>
      <c r="F9" s="6">
        <v>17646331</v>
      </c>
      <c r="G9" s="25">
        <v>17646331</v>
      </c>
      <c r="H9" s="26">
        <v>3010707</v>
      </c>
      <c r="I9" s="24">
        <v>18135936</v>
      </c>
      <c r="J9" s="6">
        <v>18135936</v>
      </c>
      <c r="K9" s="25">
        <v>16624608</v>
      </c>
    </row>
    <row r="10" spans="1:11" ht="25.5">
      <c r="A10" s="27" t="s">
        <v>128</v>
      </c>
      <c r="B10" s="28">
        <f>SUM(B5:B9)</f>
        <v>104319482</v>
      </c>
      <c r="C10" s="29">
        <f aca="true" t="shared" si="0" ref="C10:K10">SUM(C5:C9)</f>
        <v>118323490</v>
      </c>
      <c r="D10" s="30">
        <f t="shared" si="0"/>
        <v>128943534</v>
      </c>
      <c r="E10" s="28">
        <f t="shared" si="0"/>
        <v>150141347</v>
      </c>
      <c r="F10" s="29">
        <f t="shared" si="0"/>
        <v>164481407</v>
      </c>
      <c r="G10" s="31">
        <f t="shared" si="0"/>
        <v>164481407</v>
      </c>
      <c r="H10" s="32">
        <f t="shared" si="0"/>
        <v>166347944</v>
      </c>
      <c r="I10" s="28">
        <f t="shared" si="0"/>
        <v>150761707</v>
      </c>
      <c r="J10" s="29">
        <f t="shared" si="0"/>
        <v>152129719</v>
      </c>
      <c r="K10" s="31">
        <f t="shared" si="0"/>
        <v>143534503</v>
      </c>
    </row>
    <row r="11" spans="1:11" ht="13.5">
      <c r="A11" s="22" t="s">
        <v>22</v>
      </c>
      <c r="B11" s="6">
        <v>27510273</v>
      </c>
      <c r="C11" s="6">
        <v>30890521</v>
      </c>
      <c r="D11" s="23">
        <v>27033850</v>
      </c>
      <c r="E11" s="24">
        <v>40047973</v>
      </c>
      <c r="F11" s="6">
        <v>25902553</v>
      </c>
      <c r="G11" s="25">
        <v>25902553</v>
      </c>
      <c r="H11" s="26">
        <v>39231491</v>
      </c>
      <c r="I11" s="24">
        <v>36423264</v>
      </c>
      <c r="J11" s="6">
        <v>36423264</v>
      </c>
      <c r="K11" s="25">
        <v>33387992</v>
      </c>
    </row>
    <row r="12" spans="1:11" ht="13.5">
      <c r="A12" s="22" t="s">
        <v>23</v>
      </c>
      <c r="B12" s="6">
        <v>8860902</v>
      </c>
      <c r="C12" s="6">
        <v>9044404</v>
      </c>
      <c r="D12" s="23">
        <v>10704491</v>
      </c>
      <c r="E12" s="24">
        <v>20463902</v>
      </c>
      <c r="F12" s="6">
        <v>11253597</v>
      </c>
      <c r="G12" s="25">
        <v>11253597</v>
      </c>
      <c r="H12" s="26">
        <v>9468586</v>
      </c>
      <c r="I12" s="24">
        <v>8882124</v>
      </c>
      <c r="J12" s="6">
        <v>8882124</v>
      </c>
      <c r="K12" s="25">
        <v>8141947</v>
      </c>
    </row>
    <row r="13" spans="1:11" ht="13.5">
      <c r="A13" s="22" t="s">
        <v>129</v>
      </c>
      <c r="B13" s="6">
        <v>27541212</v>
      </c>
      <c r="C13" s="6">
        <v>60683381</v>
      </c>
      <c r="D13" s="23">
        <v>44923948</v>
      </c>
      <c r="E13" s="24">
        <v>19000002</v>
      </c>
      <c r="F13" s="6">
        <v>21000002</v>
      </c>
      <c r="G13" s="25">
        <v>21000002</v>
      </c>
      <c r="H13" s="26">
        <v>27068675</v>
      </c>
      <c r="I13" s="24">
        <v>38000016</v>
      </c>
      <c r="J13" s="6">
        <v>38000016</v>
      </c>
      <c r="K13" s="25">
        <v>34833348</v>
      </c>
    </row>
    <row r="14" spans="1:11" ht="13.5">
      <c r="A14" s="22" t="s">
        <v>24</v>
      </c>
      <c r="B14" s="6">
        <v>475325</v>
      </c>
      <c r="C14" s="6">
        <v>3008508</v>
      </c>
      <c r="D14" s="23">
        <v>3193605</v>
      </c>
      <c r="E14" s="24">
        <v>1254000</v>
      </c>
      <c r="F14" s="6">
        <v>4092975</v>
      </c>
      <c r="G14" s="25">
        <v>4092975</v>
      </c>
      <c r="H14" s="26">
        <v>3938915</v>
      </c>
      <c r="I14" s="24">
        <v>4260780</v>
      </c>
      <c r="J14" s="6">
        <v>4260780</v>
      </c>
      <c r="K14" s="25">
        <v>3905715</v>
      </c>
    </row>
    <row r="15" spans="1:11" ht="13.5">
      <c r="A15" s="22" t="s">
        <v>130</v>
      </c>
      <c r="B15" s="6">
        <v>110835</v>
      </c>
      <c r="C15" s="6">
        <v>67482</v>
      </c>
      <c r="D15" s="23">
        <v>233284</v>
      </c>
      <c r="E15" s="24">
        <v>303627</v>
      </c>
      <c r="F15" s="6">
        <v>299452</v>
      </c>
      <c r="G15" s="25">
        <v>299452</v>
      </c>
      <c r="H15" s="26">
        <v>181859</v>
      </c>
      <c r="I15" s="24">
        <v>312012</v>
      </c>
      <c r="J15" s="6">
        <v>312012</v>
      </c>
      <c r="K15" s="25">
        <v>286011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46181460</v>
      </c>
      <c r="C17" s="6">
        <v>82760532</v>
      </c>
      <c r="D17" s="23">
        <v>82656406</v>
      </c>
      <c r="E17" s="24">
        <v>68073422</v>
      </c>
      <c r="F17" s="6">
        <v>86551029</v>
      </c>
      <c r="G17" s="25">
        <v>86551029</v>
      </c>
      <c r="H17" s="26">
        <v>79862097</v>
      </c>
      <c r="I17" s="24">
        <v>72745395</v>
      </c>
      <c r="J17" s="6">
        <v>72625497</v>
      </c>
      <c r="K17" s="25">
        <v>66307415</v>
      </c>
    </row>
    <row r="18" spans="1:11" ht="13.5">
      <c r="A18" s="33" t="s">
        <v>26</v>
      </c>
      <c r="B18" s="34">
        <f>SUM(B11:B17)</f>
        <v>110680007</v>
      </c>
      <c r="C18" s="35">
        <f aca="true" t="shared" si="1" ref="C18:K18">SUM(C11:C17)</f>
        <v>186454828</v>
      </c>
      <c r="D18" s="36">
        <f t="shared" si="1"/>
        <v>168745584</v>
      </c>
      <c r="E18" s="34">
        <f t="shared" si="1"/>
        <v>149142926</v>
      </c>
      <c r="F18" s="35">
        <f t="shared" si="1"/>
        <v>149099608</v>
      </c>
      <c r="G18" s="37">
        <f t="shared" si="1"/>
        <v>149099608</v>
      </c>
      <c r="H18" s="38">
        <f t="shared" si="1"/>
        <v>159751623</v>
      </c>
      <c r="I18" s="34">
        <f t="shared" si="1"/>
        <v>160623591</v>
      </c>
      <c r="J18" s="35">
        <f t="shared" si="1"/>
        <v>160503693</v>
      </c>
      <c r="K18" s="37">
        <f t="shared" si="1"/>
        <v>146862428</v>
      </c>
    </row>
    <row r="19" spans="1:11" ht="13.5">
      <c r="A19" s="33" t="s">
        <v>27</v>
      </c>
      <c r="B19" s="39">
        <f>+B10-B18</f>
        <v>-6360525</v>
      </c>
      <c r="C19" s="40">
        <f aca="true" t="shared" si="2" ref="C19:K19">+C10-C18</f>
        <v>-68131338</v>
      </c>
      <c r="D19" s="41">
        <f t="shared" si="2"/>
        <v>-39802050</v>
      </c>
      <c r="E19" s="39">
        <f t="shared" si="2"/>
        <v>998421</v>
      </c>
      <c r="F19" s="40">
        <f t="shared" si="2"/>
        <v>15381799</v>
      </c>
      <c r="G19" s="42">
        <f t="shared" si="2"/>
        <v>15381799</v>
      </c>
      <c r="H19" s="43">
        <f t="shared" si="2"/>
        <v>6596321</v>
      </c>
      <c r="I19" s="39">
        <f t="shared" si="2"/>
        <v>-9861884</v>
      </c>
      <c r="J19" s="40">
        <f t="shared" si="2"/>
        <v>-8373974</v>
      </c>
      <c r="K19" s="42">
        <f t="shared" si="2"/>
        <v>-3327925</v>
      </c>
    </row>
    <row r="20" spans="1:11" ht="25.5">
      <c r="A20" s="44" t="s">
        <v>28</v>
      </c>
      <c r="B20" s="45">
        <v>22081219</v>
      </c>
      <c r="C20" s="46">
        <v>21400000</v>
      </c>
      <c r="D20" s="47">
        <v>19198326</v>
      </c>
      <c r="E20" s="45">
        <v>21645000</v>
      </c>
      <c r="F20" s="46">
        <v>24645000</v>
      </c>
      <c r="G20" s="48">
        <v>24645000</v>
      </c>
      <c r="H20" s="49">
        <v>13645002</v>
      </c>
      <c r="I20" s="45">
        <v>30794004</v>
      </c>
      <c r="J20" s="46">
        <v>30794004</v>
      </c>
      <c r="K20" s="48">
        <v>28227837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15720694</v>
      </c>
      <c r="C22" s="58">
        <f aca="true" t="shared" si="3" ref="C22:K22">SUM(C19:C21)</f>
        <v>-46731338</v>
      </c>
      <c r="D22" s="59">
        <f t="shared" si="3"/>
        <v>-20603724</v>
      </c>
      <c r="E22" s="57">
        <f t="shared" si="3"/>
        <v>22643421</v>
      </c>
      <c r="F22" s="58">
        <f t="shared" si="3"/>
        <v>40026799</v>
      </c>
      <c r="G22" s="60">
        <f t="shared" si="3"/>
        <v>40026799</v>
      </c>
      <c r="H22" s="61">
        <f t="shared" si="3"/>
        <v>20241323</v>
      </c>
      <c r="I22" s="57">
        <f t="shared" si="3"/>
        <v>20932120</v>
      </c>
      <c r="J22" s="58">
        <f t="shared" si="3"/>
        <v>22420030</v>
      </c>
      <c r="K22" s="60">
        <f t="shared" si="3"/>
        <v>24899912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15720694</v>
      </c>
      <c r="C24" s="40">
        <f aca="true" t="shared" si="4" ref="C24:K24">SUM(C22:C23)</f>
        <v>-46731338</v>
      </c>
      <c r="D24" s="41">
        <f t="shared" si="4"/>
        <v>-20603724</v>
      </c>
      <c r="E24" s="39">
        <f t="shared" si="4"/>
        <v>22643421</v>
      </c>
      <c r="F24" s="40">
        <f t="shared" si="4"/>
        <v>40026799</v>
      </c>
      <c r="G24" s="42">
        <f t="shared" si="4"/>
        <v>40026799</v>
      </c>
      <c r="H24" s="43">
        <f t="shared" si="4"/>
        <v>20241323</v>
      </c>
      <c r="I24" s="39">
        <f t="shared" si="4"/>
        <v>20932120</v>
      </c>
      <c r="J24" s="40">
        <f t="shared" si="4"/>
        <v>22420030</v>
      </c>
      <c r="K24" s="42">
        <f t="shared" si="4"/>
        <v>24899912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41574995</v>
      </c>
      <c r="C27" s="7">
        <v>84677586</v>
      </c>
      <c r="D27" s="69">
        <v>43757170</v>
      </c>
      <c r="E27" s="70">
        <v>56445000</v>
      </c>
      <c r="F27" s="7">
        <v>81378060</v>
      </c>
      <c r="G27" s="71">
        <v>81378060</v>
      </c>
      <c r="H27" s="72">
        <v>59971235</v>
      </c>
      <c r="I27" s="70">
        <v>63516188</v>
      </c>
      <c r="J27" s="7">
        <v>39722188</v>
      </c>
      <c r="K27" s="71">
        <v>33495339</v>
      </c>
    </row>
    <row r="28" spans="1:11" ht="13.5">
      <c r="A28" s="73" t="s">
        <v>33</v>
      </c>
      <c r="B28" s="6">
        <v>33873862</v>
      </c>
      <c r="C28" s="6">
        <v>35820231</v>
      </c>
      <c r="D28" s="23">
        <v>11665992</v>
      </c>
      <c r="E28" s="24">
        <v>21645000</v>
      </c>
      <c r="F28" s="6">
        <v>28024920</v>
      </c>
      <c r="G28" s="25">
        <v>28024920</v>
      </c>
      <c r="H28" s="26">
        <v>0</v>
      </c>
      <c r="I28" s="24">
        <v>30794000</v>
      </c>
      <c r="J28" s="6">
        <v>7000000</v>
      </c>
      <c r="K28" s="25">
        <v>3500000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21416826</v>
      </c>
      <c r="E30" s="24">
        <v>0</v>
      </c>
      <c r="F30" s="6">
        <v>7597980</v>
      </c>
      <c r="G30" s="25">
        <v>7597980</v>
      </c>
      <c r="H30" s="26">
        <v>0</v>
      </c>
      <c r="I30" s="24">
        <v>3000000</v>
      </c>
      <c r="J30" s="6">
        <v>3000000</v>
      </c>
      <c r="K30" s="25">
        <v>2750000</v>
      </c>
    </row>
    <row r="31" spans="1:11" ht="13.5">
      <c r="A31" s="22" t="s">
        <v>35</v>
      </c>
      <c r="B31" s="6">
        <v>0</v>
      </c>
      <c r="C31" s="6">
        <v>4594092</v>
      </c>
      <c r="D31" s="23">
        <v>6909216</v>
      </c>
      <c r="E31" s="24">
        <v>34800000</v>
      </c>
      <c r="F31" s="6">
        <v>45515660</v>
      </c>
      <c r="G31" s="25">
        <v>45515660</v>
      </c>
      <c r="H31" s="26">
        <v>0</v>
      </c>
      <c r="I31" s="24">
        <v>29722188</v>
      </c>
      <c r="J31" s="6">
        <v>29722188</v>
      </c>
      <c r="K31" s="25">
        <v>27245339</v>
      </c>
    </row>
    <row r="32" spans="1:11" ht="13.5">
      <c r="A32" s="33" t="s">
        <v>36</v>
      </c>
      <c r="B32" s="7">
        <f>SUM(B28:B31)</f>
        <v>33873862</v>
      </c>
      <c r="C32" s="7">
        <f aca="true" t="shared" si="5" ref="C32:K32">SUM(C28:C31)</f>
        <v>40414323</v>
      </c>
      <c r="D32" s="69">
        <f t="shared" si="5"/>
        <v>39992034</v>
      </c>
      <c r="E32" s="70">
        <f t="shared" si="5"/>
        <v>56445000</v>
      </c>
      <c r="F32" s="7">
        <f t="shared" si="5"/>
        <v>81138560</v>
      </c>
      <c r="G32" s="71">
        <f t="shared" si="5"/>
        <v>81138560</v>
      </c>
      <c r="H32" s="72">
        <f t="shared" si="5"/>
        <v>0</v>
      </c>
      <c r="I32" s="70">
        <f t="shared" si="5"/>
        <v>63516188</v>
      </c>
      <c r="J32" s="7">
        <f t="shared" si="5"/>
        <v>39722188</v>
      </c>
      <c r="K32" s="71">
        <f t="shared" si="5"/>
        <v>33495339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81002522</v>
      </c>
      <c r="C35" s="6">
        <v>54341736</v>
      </c>
      <c r="D35" s="23">
        <v>76476566</v>
      </c>
      <c r="E35" s="24">
        <v>56550394</v>
      </c>
      <c r="F35" s="6">
        <v>54912854</v>
      </c>
      <c r="G35" s="25">
        <v>54912854</v>
      </c>
      <c r="H35" s="26">
        <v>58407844</v>
      </c>
      <c r="I35" s="24">
        <v>-32929884</v>
      </c>
      <c r="J35" s="6">
        <v>-7647973</v>
      </c>
      <c r="K35" s="25">
        <v>337576</v>
      </c>
    </row>
    <row r="36" spans="1:11" ht="13.5">
      <c r="A36" s="22" t="s">
        <v>39</v>
      </c>
      <c r="B36" s="6">
        <v>333200722</v>
      </c>
      <c r="C36" s="6">
        <v>466147702</v>
      </c>
      <c r="D36" s="23">
        <v>463695504</v>
      </c>
      <c r="E36" s="24">
        <v>503592699</v>
      </c>
      <c r="F36" s="6">
        <v>526525759</v>
      </c>
      <c r="G36" s="25">
        <v>526525759</v>
      </c>
      <c r="H36" s="26">
        <v>520157332</v>
      </c>
      <c r="I36" s="24">
        <v>63516188</v>
      </c>
      <c r="J36" s="6">
        <v>39722188</v>
      </c>
      <c r="K36" s="25">
        <v>33495339</v>
      </c>
    </row>
    <row r="37" spans="1:11" ht="13.5">
      <c r="A37" s="22" t="s">
        <v>40</v>
      </c>
      <c r="B37" s="6">
        <v>36434925</v>
      </c>
      <c r="C37" s="6">
        <v>58364830</v>
      </c>
      <c r="D37" s="23">
        <v>101972531</v>
      </c>
      <c r="E37" s="24">
        <v>37537492</v>
      </c>
      <c r="F37" s="6">
        <v>41449634</v>
      </c>
      <c r="G37" s="25">
        <v>41449634</v>
      </c>
      <c r="H37" s="26">
        <v>9640875</v>
      </c>
      <c r="I37" s="24">
        <v>9654184</v>
      </c>
      <c r="J37" s="6">
        <v>9654184</v>
      </c>
      <c r="K37" s="25">
        <v>8933002</v>
      </c>
    </row>
    <row r="38" spans="1:11" ht="13.5">
      <c r="A38" s="22" t="s">
        <v>41</v>
      </c>
      <c r="B38" s="6">
        <v>-5069757</v>
      </c>
      <c r="C38" s="6">
        <v>4081486</v>
      </c>
      <c r="D38" s="23">
        <v>-8088698</v>
      </c>
      <c r="E38" s="24">
        <v>43750632</v>
      </c>
      <c r="F38" s="6">
        <v>43750632</v>
      </c>
      <c r="G38" s="25">
        <v>43750632</v>
      </c>
      <c r="H38" s="26">
        <v>37641308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367117392</v>
      </c>
      <c r="C39" s="6">
        <v>504774460</v>
      </c>
      <c r="D39" s="23">
        <v>466886770</v>
      </c>
      <c r="E39" s="24">
        <v>478854970</v>
      </c>
      <c r="F39" s="6">
        <v>496238348</v>
      </c>
      <c r="G39" s="25">
        <v>496238348</v>
      </c>
      <c r="H39" s="26">
        <v>531242134</v>
      </c>
      <c r="I39" s="24">
        <v>20932122</v>
      </c>
      <c r="J39" s="6">
        <v>22420032</v>
      </c>
      <c r="K39" s="25">
        <v>24899914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277457891</v>
      </c>
      <c r="C42" s="6">
        <v>368123871</v>
      </c>
      <c r="D42" s="23">
        <v>181041985</v>
      </c>
      <c r="E42" s="24">
        <v>33419731</v>
      </c>
      <c r="F42" s="6">
        <v>33419731</v>
      </c>
      <c r="G42" s="25">
        <v>33419731</v>
      </c>
      <c r="H42" s="26">
        <v>172901081</v>
      </c>
      <c r="I42" s="24">
        <v>67628156</v>
      </c>
      <c r="J42" s="6">
        <v>68798747</v>
      </c>
      <c r="K42" s="25">
        <v>66530833</v>
      </c>
    </row>
    <row r="43" spans="1:11" ht="13.5">
      <c r="A43" s="22" t="s">
        <v>45</v>
      </c>
      <c r="B43" s="6">
        <v>-1091889</v>
      </c>
      <c r="C43" s="6">
        <v>-29545875</v>
      </c>
      <c r="D43" s="23">
        <v>-49154366</v>
      </c>
      <c r="E43" s="24">
        <v>-56445000</v>
      </c>
      <c r="F43" s="6">
        <v>-56445000</v>
      </c>
      <c r="G43" s="25">
        <v>-56445000</v>
      </c>
      <c r="H43" s="26">
        <v>-91848268</v>
      </c>
      <c r="I43" s="24">
        <v>-63516188</v>
      </c>
      <c r="J43" s="6">
        <v>-39722188</v>
      </c>
      <c r="K43" s="25">
        <v>-33495339</v>
      </c>
    </row>
    <row r="44" spans="1:11" ht="13.5">
      <c r="A44" s="22" t="s">
        <v>46</v>
      </c>
      <c r="B44" s="6">
        <v>9383001</v>
      </c>
      <c r="C44" s="6">
        <v>5755949</v>
      </c>
      <c r="D44" s="23">
        <v>24396541</v>
      </c>
      <c r="E44" s="24">
        <v>25301348</v>
      </c>
      <c r="F44" s="6">
        <v>25301348</v>
      </c>
      <c r="G44" s="25">
        <v>25301348</v>
      </c>
      <c r="H44" s="26">
        <v>29711050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329457857</v>
      </c>
      <c r="C45" s="7">
        <v>324556745</v>
      </c>
      <c r="D45" s="69">
        <v>104913948</v>
      </c>
      <c r="E45" s="70">
        <v>22829107</v>
      </c>
      <c r="F45" s="7">
        <v>22829107</v>
      </c>
      <c r="G45" s="71">
        <v>22829107</v>
      </c>
      <c r="H45" s="72">
        <v>-45043199</v>
      </c>
      <c r="I45" s="70">
        <v>4111968</v>
      </c>
      <c r="J45" s="7">
        <v>29076559</v>
      </c>
      <c r="K45" s="71">
        <v>33035494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49230941</v>
      </c>
      <c r="C48" s="6">
        <v>22560664</v>
      </c>
      <c r="D48" s="23">
        <v>25110922</v>
      </c>
      <c r="E48" s="24">
        <v>24959735</v>
      </c>
      <c r="F48" s="6">
        <v>24959735</v>
      </c>
      <c r="G48" s="25">
        <v>24959735</v>
      </c>
      <c r="H48" s="26">
        <v>3580549</v>
      </c>
      <c r="I48" s="24">
        <v>-23421648</v>
      </c>
      <c r="J48" s="6">
        <v>1542943</v>
      </c>
      <c r="K48" s="25">
        <v>7796346</v>
      </c>
    </row>
    <row r="49" spans="1:11" ht="13.5">
      <c r="A49" s="22" t="s">
        <v>50</v>
      </c>
      <c r="B49" s="6">
        <f>+B75</f>
        <v>-17218076.277439214</v>
      </c>
      <c r="C49" s="6">
        <f aca="true" t="shared" si="6" ref="C49:K49">+C75</f>
        <v>18038753.17525322</v>
      </c>
      <c r="D49" s="23">
        <f t="shared" si="6"/>
        <v>56982750.999156564</v>
      </c>
      <c r="E49" s="24">
        <f t="shared" si="6"/>
        <v>10165526.730716556</v>
      </c>
      <c r="F49" s="6">
        <f t="shared" si="6"/>
        <v>-3736236.751043167</v>
      </c>
      <c r="G49" s="25">
        <f t="shared" si="6"/>
        <v>-3736236.751043167</v>
      </c>
      <c r="H49" s="26">
        <f t="shared" si="6"/>
        <v>-67105720.04211002</v>
      </c>
      <c r="I49" s="24">
        <f t="shared" si="6"/>
        <v>-12004524.87057516</v>
      </c>
      <c r="J49" s="6">
        <f t="shared" si="6"/>
        <v>-12482472.893810123</v>
      </c>
      <c r="K49" s="25">
        <f t="shared" si="6"/>
        <v>-12656399.154382039</v>
      </c>
    </row>
    <row r="50" spans="1:11" ht="13.5">
      <c r="A50" s="33" t="s">
        <v>51</v>
      </c>
      <c r="B50" s="7">
        <f>+B48-B49</f>
        <v>66449017.277439214</v>
      </c>
      <c r="C50" s="7">
        <f aca="true" t="shared" si="7" ref="C50:K50">+C48-C49</f>
        <v>4521910.82474678</v>
      </c>
      <c r="D50" s="69">
        <f t="shared" si="7"/>
        <v>-31871828.999156564</v>
      </c>
      <c r="E50" s="70">
        <f t="shared" si="7"/>
        <v>14794208.269283444</v>
      </c>
      <c r="F50" s="7">
        <f t="shared" si="7"/>
        <v>28695971.751043167</v>
      </c>
      <c r="G50" s="71">
        <f t="shared" si="7"/>
        <v>28695971.751043167</v>
      </c>
      <c r="H50" s="72">
        <f t="shared" si="7"/>
        <v>70686269.04211003</v>
      </c>
      <c r="I50" s="70">
        <f t="shared" si="7"/>
        <v>-11417123.12942484</v>
      </c>
      <c r="J50" s="7">
        <f t="shared" si="7"/>
        <v>14025415.893810123</v>
      </c>
      <c r="K50" s="71">
        <f t="shared" si="7"/>
        <v>20452745.15438204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287275143</v>
      </c>
      <c r="C53" s="6">
        <v>437441213</v>
      </c>
      <c r="D53" s="23">
        <v>434989015</v>
      </c>
      <c r="E53" s="24">
        <v>426985368</v>
      </c>
      <c r="F53" s="6">
        <v>449918428</v>
      </c>
      <c r="G53" s="25">
        <v>449918428</v>
      </c>
      <c r="H53" s="26">
        <v>491450843</v>
      </c>
      <c r="I53" s="24">
        <v>63516188</v>
      </c>
      <c r="J53" s="6">
        <v>39722188</v>
      </c>
      <c r="K53" s="25">
        <v>33495339</v>
      </c>
    </row>
    <row r="54" spans="1:11" ht="13.5">
      <c r="A54" s="22" t="s">
        <v>54</v>
      </c>
      <c r="B54" s="6">
        <v>0</v>
      </c>
      <c r="C54" s="6">
        <v>58956894</v>
      </c>
      <c r="D54" s="23">
        <v>44923948</v>
      </c>
      <c r="E54" s="24">
        <v>19000002</v>
      </c>
      <c r="F54" s="6">
        <v>21000002</v>
      </c>
      <c r="G54" s="25">
        <v>21000002</v>
      </c>
      <c r="H54" s="26">
        <v>27068675</v>
      </c>
      <c r="I54" s="24">
        <v>38000016</v>
      </c>
      <c r="J54" s="6">
        <v>38000016</v>
      </c>
      <c r="K54" s="25">
        <v>34833348</v>
      </c>
    </row>
    <row r="55" spans="1:11" ht="13.5">
      <c r="A55" s="22" t="s">
        <v>55</v>
      </c>
      <c r="B55" s="6">
        <v>341158</v>
      </c>
      <c r="C55" s="6">
        <v>-8868912</v>
      </c>
      <c r="D55" s="23">
        <v>13926098</v>
      </c>
      <c r="E55" s="24">
        <v>21345000</v>
      </c>
      <c r="F55" s="6">
        <v>22645000</v>
      </c>
      <c r="G55" s="25">
        <v>22645000</v>
      </c>
      <c r="H55" s="26">
        <v>31013314</v>
      </c>
      <c r="I55" s="24">
        <v>15923996</v>
      </c>
      <c r="J55" s="6">
        <v>8329996</v>
      </c>
      <c r="K55" s="25">
        <v>5969163</v>
      </c>
    </row>
    <row r="56" spans="1:11" ht="13.5">
      <c r="A56" s="22" t="s">
        <v>56</v>
      </c>
      <c r="B56" s="6">
        <v>5618460</v>
      </c>
      <c r="C56" s="6">
        <v>24007657</v>
      </c>
      <c r="D56" s="23">
        <v>25790719</v>
      </c>
      <c r="E56" s="24">
        <v>12650659</v>
      </c>
      <c r="F56" s="6">
        <v>28535502</v>
      </c>
      <c r="G56" s="25">
        <v>28535502</v>
      </c>
      <c r="H56" s="26">
        <v>18705483</v>
      </c>
      <c r="I56" s="24">
        <v>19262028</v>
      </c>
      <c r="J56" s="6">
        <v>19268628</v>
      </c>
      <c r="K56" s="25">
        <v>17683006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1.413740609176459</v>
      </c>
      <c r="C70" s="5">
        <f aca="true" t="shared" si="8" ref="C70:K70">IF(ISERROR(C71/C72),0,(C71/C72))</f>
        <v>0.9531197319192625</v>
      </c>
      <c r="D70" s="5">
        <f t="shared" si="8"/>
        <v>0.6457911245275819</v>
      </c>
      <c r="E70" s="5">
        <f t="shared" si="8"/>
        <v>0.8659239514213187</v>
      </c>
      <c r="F70" s="5">
        <f t="shared" si="8"/>
        <v>0.8743960638826921</v>
      </c>
      <c r="G70" s="5">
        <f t="shared" si="8"/>
        <v>0.8743960638826921</v>
      </c>
      <c r="H70" s="5">
        <f t="shared" si="8"/>
        <v>0.8640229477326944</v>
      </c>
      <c r="I70" s="5">
        <f t="shared" si="8"/>
        <v>1.190478084203347</v>
      </c>
      <c r="J70" s="5">
        <f t="shared" si="8"/>
        <v>1.1791945386716507</v>
      </c>
      <c r="K70" s="5">
        <f t="shared" si="8"/>
        <v>1.1455368632374183</v>
      </c>
    </row>
    <row r="71" spans="1:11" ht="12.75" hidden="1">
      <c r="A71" s="1" t="s">
        <v>135</v>
      </c>
      <c r="B71" s="2">
        <f>+B83</f>
        <v>26772529</v>
      </c>
      <c r="C71" s="2">
        <f aca="true" t="shared" si="9" ref="C71:K71">+C83</f>
        <v>25586544</v>
      </c>
      <c r="D71" s="2">
        <f t="shared" si="9"/>
        <v>19982326</v>
      </c>
      <c r="E71" s="2">
        <f t="shared" si="9"/>
        <v>39351804</v>
      </c>
      <c r="F71" s="2">
        <f t="shared" si="9"/>
        <v>39351804</v>
      </c>
      <c r="G71" s="2">
        <f t="shared" si="9"/>
        <v>39351804</v>
      </c>
      <c r="H71" s="2">
        <f t="shared" si="9"/>
        <v>21894961</v>
      </c>
      <c r="I71" s="2">
        <f t="shared" si="9"/>
        <v>57475920</v>
      </c>
      <c r="J71" s="2">
        <f t="shared" si="9"/>
        <v>58427876</v>
      </c>
      <c r="K71" s="2">
        <f t="shared" si="9"/>
        <v>56457593</v>
      </c>
    </row>
    <row r="72" spans="1:11" ht="12.75" hidden="1">
      <c r="A72" s="1" t="s">
        <v>136</v>
      </c>
      <c r="B72" s="2">
        <f>+B77</f>
        <v>18937370</v>
      </c>
      <c r="C72" s="2">
        <f aca="true" t="shared" si="10" ref="C72:K72">+C77</f>
        <v>26845047</v>
      </c>
      <c r="D72" s="2">
        <f t="shared" si="10"/>
        <v>30942398</v>
      </c>
      <c r="E72" s="2">
        <f t="shared" si="10"/>
        <v>45444873</v>
      </c>
      <c r="F72" s="2">
        <f t="shared" si="10"/>
        <v>45004553</v>
      </c>
      <c r="G72" s="2">
        <f t="shared" si="10"/>
        <v>45004553</v>
      </c>
      <c r="H72" s="2">
        <f t="shared" si="10"/>
        <v>25340717</v>
      </c>
      <c r="I72" s="2">
        <f t="shared" si="10"/>
        <v>48279696</v>
      </c>
      <c r="J72" s="2">
        <f t="shared" si="10"/>
        <v>49548971</v>
      </c>
      <c r="K72" s="2">
        <f t="shared" si="10"/>
        <v>49284833</v>
      </c>
    </row>
    <row r="73" spans="1:11" ht="12.75" hidden="1">
      <c r="A73" s="1" t="s">
        <v>137</v>
      </c>
      <c r="B73" s="2">
        <f>+B74</f>
        <v>9831930.666666666</v>
      </c>
      <c r="C73" s="2">
        <f aca="true" t="shared" si="11" ref="C73:K73">+(C78+C80+C81+C82)-(B78+B80+B81+B82)</f>
        <v>9491</v>
      </c>
      <c r="D73" s="2">
        <f t="shared" si="11"/>
        <v>19584572</v>
      </c>
      <c r="E73" s="2">
        <f t="shared" si="11"/>
        <v>-19774985</v>
      </c>
      <c r="F73" s="2">
        <f>+(F78+F80+F81+F82)-(D78+D80+D81+D82)</f>
        <v>-21416700</v>
      </c>
      <c r="G73" s="2">
        <f>+(G78+G80+G81+G82)-(D78+D80+D81+D82)</f>
        <v>-21416700</v>
      </c>
      <c r="H73" s="2">
        <f>+(H78+H80+H81+H82)-(D78+D80+D81+D82)</f>
        <v>3461651</v>
      </c>
      <c r="I73" s="2">
        <f>+(I78+I80+I81+I82)-(E78+E80+E81+E82)</f>
        <v>-40786883</v>
      </c>
      <c r="J73" s="2">
        <f t="shared" si="11"/>
        <v>317320</v>
      </c>
      <c r="K73" s="2">
        <f t="shared" si="11"/>
        <v>1706145</v>
      </c>
    </row>
    <row r="74" spans="1:11" ht="12.75" hidden="1">
      <c r="A74" s="1" t="s">
        <v>138</v>
      </c>
      <c r="B74" s="2">
        <f>+TREND(C74:E74)</f>
        <v>9831930.666666666</v>
      </c>
      <c r="C74" s="2">
        <f>+C73</f>
        <v>9491</v>
      </c>
      <c r="D74" s="2">
        <f aca="true" t="shared" si="12" ref="D74:K74">+D73</f>
        <v>19584572</v>
      </c>
      <c r="E74" s="2">
        <f t="shared" si="12"/>
        <v>-19774985</v>
      </c>
      <c r="F74" s="2">
        <f t="shared" si="12"/>
        <v>-21416700</v>
      </c>
      <c r="G74" s="2">
        <f t="shared" si="12"/>
        <v>-21416700</v>
      </c>
      <c r="H74" s="2">
        <f t="shared" si="12"/>
        <v>3461651</v>
      </c>
      <c r="I74" s="2">
        <f t="shared" si="12"/>
        <v>-40786883</v>
      </c>
      <c r="J74" s="2">
        <f t="shared" si="12"/>
        <v>317320</v>
      </c>
      <c r="K74" s="2">
        <f t="shared" si="12"/>
        <v>1706145</v>
      </c>
    </row>
    <row r="75" spans="1:11" ht="12.75" hidden="1">
      <c r="A75" s="1" t="s">
        <v>139</v>
      </c>
      <c r="B75" s="2">
        <f>+B84-(((B80+B81+B78)*B70)-B79)</f>
        <v>-17218076.277439214</v>
      </c>
      <c r="C75" s="2">
        <f aca="true" t="shared" si="13" ref="C75:K75">+C84-(((C80+C81+C78)*C70)-C79)</f>
        <v>18038753.17525322</v>
      </c>
      <c r="D75" s="2">
        <f t="shared" si="13"/>
        <v>56982750.999156564</v>
      </c>
      <c r="E75" s="2">
        <f t="shared" si="13"/>
        <v>10165526.730716556</v>
      </c>
      <c r="F75" s="2">
        <f t="shared" si="13"/>
        <v>-3736236.751043167</v>
      </c>
      <c r="G75" s="2">
        <f t="shared" si="13"/>
        <v>-3736236.751043167</v>
      </c>
      <c r="H75" s="2">
        <f t="shared" si="13"/>
        <v>-67105720.04211002</v>
      </c>
      <c r="I75" s="2">
        <f t="shared" si="13"/>
        <v>-12004524.87057516</v>
      </c>
      <c r="J75" s="2">
        <f t="shared" si="13"/>
        <v>-12482472.893810123</v>
      </c>
      <c r="K75" s="2">
        <f t="shared" si="13"/>
        <v>-12656399.154382039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18937370</v>
      </c>
      <c r="C77" s="3">
        <v>26845047</v>
      </c>
      <c r="D77" s="3">
        <v>30942398</v>
      </c>
      <c r="E77" s="3">
        <v>45444873</v>
      </c>
      <c r="F77" s="3">
        <v>45004553</v>
      </c>
      <c r="G77" s="3">
        <v>45004553</v>
      </c>
      <c r="H77" s="3">
        <v>25340717</v>
      </c>
      <c r="I77" s="3">
        <v>48279696</v>
      </c>
      <c r="J77" s="3">
        <v>49548971</v>
      </c>
      <c r="K77" s="3">
        <v>49284833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19856695</v>
      </c>
      <c r="C79" s="3">
        <v>17560078</v>
      </c>
      <c r="D79" s="3">
        <v>48484307</v>
      </c>
      <c r="E79" s="3">
        <v>19398769</v>
      </c>
      <c r="F79" s="3">
        <v>23310911</v>
      </c>
      <c r="G79" s="3">
        <v>23310911</v>
      </c>
      <c r="H79" s="3">
        <v>58059</v>
      </c>
      <c r="I79" s="3">
        <v>9654184</v>
      </c>
      <c r="J79" s="3">
        <v>9654184</v>
      </c>
      <c r="K79" s="3">
        <v>8933002</v>
      </c>
    </row>
    <row r="80" spans="1:11" ht="12.75" hidden="1">
      <c r="A80" s="1" t="s">
        <v>68</v>
      </c>
      <c r="B80" s="3">
        <v>28436781</v>
      </c>
      <c r="C80" s="3">
        <v>27719805</v>
      </c>
      <c r="D80" s="3">
        <v>46639758</v>
      </c>
      <c r="E80" s="3">
        <v>30239561</v>
      </c>
      <c r="F80" s="3">
        <v>30037096</v>
      </c>
      <c r="G80" s="3">
        <v>30037096</v>
      </c>
      <c r="H80" s="3">
        <v>49857757</v>
      </c>
      <c r="I80" s="3">
        <v>-7262112</v>
      </c>
      <c r="J80" s="3">
        <v>-6944792</v>
      </c>
      <c r="K80" s="3">
        <v>-5399823</v>
      </c>
    </row>
    <row r="81" spans="1:11" ht="12.75" hidden="1">
      <c r="A81" s="1" t="s">
        <v>69</v>
      </c>
      <c r="B81" s="3">
        <v>3334800</v>
      </c>
      <c r="C81" s="3">
        <v>4061267</v>
      </c>
      <c r="D81" s="3">
        <v>4725886</v>
      </c>
      <c r="E81" s="3">
        <v>1351098</v>
      </c>
      <c r="F81" s="3">
        <v>-88152</v>
      </c>
      <c r="G81" s="3">
        <v>-88152</v>
      </c>
      <c r="H81" s="3">
        <v>4969538</v>
      </c>
      <c r="I81" s="3">
        <v>-1934112</v>
      </c>
      <c r="J81" s="3">
        <v>-1934112</v>
      </c>
      <c r="K81" s="3">
        <v>-1772936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26772529</v>
      </c>
      <c r="C83" s="3">
        <v>25586544</v>
      </c>
      <c r="D83" s="3">
        <v>19982326</v>
      </c>
      <c r="E83" s="3">
        <v>39351804</v>
      </c>
      <c r="F83" s="3">
        <v>39351804</v>
      </c>
      <c r="G83" s="3">
        <v>39351804</v>
      </c>
      <c r="H83" s="3">
        <v>21894961</v>
      </c>
      <c r="I83" s="3">
        <v>57475920</v>
      </c>
      <c r="J83" s="3">
        <v>58427876</v>
      </c>
      <c r="K83" s="3">
        <v>56457593</v>
      </c>
    </row>
    <row r="84" spans="1:11" ht="12.75" hidden="1">
      <c r="A84" s="1" t="s">
        <v>72</v>
      </c>
      <c r="B84" s="3">
        <v>7842003</v>
      </c>
      <c r="C84" s="3">
        <v>30769842</v>
      </c>
      <c r="D84" s="3">
        <v>41669921</v>
      </c>
      <c r="E84" s="3">
        <v>18121866</v>
      </c>
      <c r="F84" s="3">
        <v>-859909</v>
      </c>
      <c r="G84" s="3">
        <v>-859909</v>
      </c>
      <c r="H84" s="3">
        <v>-19791738</v>
      </c>
      <c r="I84" s="3">
        <v>-32606612</v>
      </c>
      <c r="J84" s="3">
        <v>-32606612</v>
      </c>
      <c r="K84" s="3">
        <v>-29806061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99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28973090</v>
      </c>
      <c r="C6" s="6">
        <v>2811665</v>
      </c>
      <c r="D6" s="23">
        <v>28047899</v>
      </c>
      <c r="E6" s="24">
        <v>29502984</v>
      </c>
      <c r="F6" s="6">
        <v>23626343</v>
      </c>
      <c r="G6" s="25">
        <v>23626343</v>
      </c>
      <c r="H6" s="26">
        <v>0</v>
      </c>
      <c r="I6" s="24">
        <v>32100000</v>
      </c>
      <c r="J6" s="6">
        <v>32287559</v>
      </c>
      <c r="K6" s="25">
        <v>34133353</v>
      </c>
    </row>
    <row r="7" spans="1:11" ht="13.5">
      <c r="A7" s="22" t="s">
        <v>19</v>
      </c>
      <c r="B7" s="6">
        <v>4708643</v>
      </c>
      <c r="C7" s="6">
        <v>0</v>
      </c>
      <c r="D7" s="23">
        <v>5270668</v>
      </c>
      <c r="E7" s="24">
        <v>4700000</v>
      </c>
      <c r="F7" s="6">
        <v>4700000</v>
      </c>
      <c r="G7" s="25">
        <v>4700000</v>
      </c>
      <c r="H7" s="26">
        <v>0</v>
      </c>
      <c r="I7" s="24">
        <v>4700000</v>
      </c>
      <c r="J7" s="6">
        <v>4700000</v>
      </c>
      <c r="K7" s="25">
        <v>4700000</v>
      </c>
    </row>
    <row r="8" spans="1:11" ht="13.5">
      <c r="A8" s="22" t="s">
        <v>20</v>
      </c>
      <c r="B8" s="6">
        <v>204281098</v>
      </c>
      <c r="C8" s="6">
        <v>0</v>
      </c>
      <c r="D8" s="23">
        <v>168342535</v>
      </c>
      <c r="E8" s="24">
        <v>182217001</v>
      </c>
      <c r="F8" s="6">
        <v>193588001</v>
      </c>
      <c r="G8" s="25">
        <v>193588001</v>
      </c>
      <c r="H8" s="26">
        <v>0</v>
      </c>
      <c r="I8" s="24">
        <v>190515000</v>
      </c>
      <c r="J8" s="6">
        <v>204686037</v>
      </c>
      <c r="K8" s="25">
        <v>206958629</v>
      </c>
    </row>
    <row r="9" spans="1:11" ht="13.5">
      <c r="A9" s="22" t="s">
        <v>21</v>
      </c>
      <c r="B9" s="6">
        <v>6348012</v>
      </c>
      <c r="C9" s="6">
        <v>460172</v>
      </c>
      <c r="D9" s="23">
        <v>17121723</v>
      </c>
      <c r="E9" s="24">
        <v>7920089</v>
      </c>
      <c r="F9" s="6">
        <v>5452000</v>
      </c>
      <c r="G9" s="25">
        <v>5452000</v>
      </c>
      <c r="H9" s="26">
        <v>0</v>
      </c>
      <c r="I9" s="24">
        <v>6104924</v>
      </c>
      <c r="J9" s="6">
        <v>6042620</v>
      </c>
      <c r="K9" s="25">
        <v>6394383</v>
      </c>
    </row>
    <row r="10" spans="1:11" ht="25.5">
      <c r="A10" s="27" t="s">
        <v>128</v>
      </c>
      <c r="B10" s="28">
        <f>SUM(B5:B9)</f>
        <v>244310843</v>
      </c>
      <c r="C10" s="29">
        <f aca="true" t="shared" si="0" ref="C10:K10">SUM(C5:C9)</f>
        <v>3271837</v>
      </c>
      <c r="D10" s="30">
        <f t="shared" si="0"/>
        <v>218782825</v>
      </c>
      <c r="E10" s="28">
        <f t="shared" si="0"/>
        <v>224340074</v>
      </c>
      <c r="F10" s="29">
        <f t="shared" si="0"/>
        <v>227366344</v>
      </c>
      <c r="G10" s="31">
        <f t="shared" si="0"/>
        <v>227366344</v>
      </c>
      <c r="H10" s="32">
        <f t="shared" si="0"/>
        <v>0</v>
      </c>
      <c r="I10" s="28">
        <f t="shared" si="0"/>
        <v>233419924</v>
      </c>
      <c r="J10" s="29">
        <f t="shared" si="0"/>
        <v>247716216</v>
      </c>
      <c r="K10" s="31">
        <f t="shared" si="0"/>
        <v>252186365</v>
      </c>
    </row>
    <row r="11" spans="1:11" ht="13.5">
      <c r="A11" s="22" t="s">
        <v>22</v>
      </c>
      <c r="B11" s="6">
        <v>81452961</v>
      </c>
      <c r="C11" s="6">
        <v>6844974</v>
      </c>
      <c r="D11" s="23">
        <v>95166137</v>
      </c>
      <c r="E11" s="24">
        <v>100024992</v>
      </c>
      <c r="F11" s="6">
        <v>104753179</v>
      </c>
      <c r="G11" s="25">
        <v>104753179</v>
      </c>
      <c r="H11" s="26">
        <v>0</v>
      </c>
      <c r="I11" s="24">
        <v>121481707</v>
      </c>
      <c r="J11" s="6">
        <v>120205398</v>
      </c>
      <c r="K11" s="25">
        <v>125309290</v>
      </c>
    </row>
    <row r="12" spans="1:11" ht="13.5">
      <c r="A12" s="22" t="s">
        <v>23</v>
      </c>
      <c r="B12" s="6">
        <v>5134403</v>
      </c>
      <c r="C12" s="6">
        <v>535916</v>
      </c>
      <c r="D12" s="23">
        <v>6181438</v>
      </c>
      <c r="E12" s="24">
        <v>6121449</v>
      </c>
      <c r="F12" s="6">
        <v>7619816</v>
      </c>
      <c r="G12" s="25">
        <v>7619816</v>
      </c>
      <c r="H12" s="26">
        <v>0</v>
      </c>
      <c r="I12" s="24">
        <v>7619816</v>
      </c>
      <c r="J12" s="6">
        <v>7993187</v>
      </c>
      <c r="K12" s="25">
        <v>8384853</v>
      </c>
    </row>
    <row r="13" spans="1:11" ht="13.5">
      <c r="A13" s="22" t="s">
        <v>129</v>
      </c>
      <c r="B13" s="6">
        <v>-151613520</v>
      </c>
      <c r="C13" s="6">
        <v>2764851</v>
      </c>
      <c r="D13" s="23">
        <v>74337597</v>
      </c>
      <c r="E13" s="24">
        <v>32635000</v>
      </c>
      <c r="F13" s="6">
        <v>32635000</v>
      </c>
      <c r="G13" s="25">
        <v>32635000</v>
      </c>
      <c r="H13" s="26">
        <v>0</v>
      </c>
      <c r="I13" s="24">
        <v>16584148</v>
      </c>
      <c r="J13" s="6">
        <v>19357893</v>
      </c>
      <c r="K13" s="25">
        <v>19435788</v>
      </c>
    </row>
    <row r="14" spans="1:11" ht="13.5">
      <c r="A14" s="22" t="s">
        <v>24</v>
      </c>
      <c r="B14" s="6">
        <v>992521</v>
      </c>
      <c r="C14" s="6">
        <v>-1315782</v>
      </c>
      <c r="D14" s="23">
        <v>1084571</v>
      </c>
      <c r="E14" s="24">
        <v>1264000</v>
      </c>
      <c r="F14" s="6">
        <v>3339000</v>
      </c>
      <c r="G14" s="25">
        <v>3339000</v>
      </c>
      <c r="H14" s="26">
        <v>0</v>
      </c>
      <c r="I14" s="24">
        <v>704000</v>
      </c>
      <c r="J14" s="6">
        <v>731456</v>
      </c>
      <c r="K14" s="25">
        <v>759983</v>
      </c>
    </row>
    <row r="15" spans="1:11" ht="13.5">
      <c r="A15" s="22" t="s">
        <v>130</v>
      </c>
      <c r="B15" s="6">
        <v>34120425</v>
      </c>
      <c r="C15" s="6">
        <v>5856784</v>
      </c>
      <c r="D15" s="23">
        <v>17749874</v>
      </c>
      <c r="E15" s="24">
        <v>27815328</v>
      </c>
      <c r="F15" s="6">
        <v>25748049</v>
      </c>
      <c r="G15" s="25">
        <v>25748049</v>
      </c>
      <c r="H15" s="26">
        <v>0</v>
      </c>
      <c r="I15" s="24">
        <v>26927985</v>
      </c>
      <c r="J15" s="6">
        <v>28172411</v>
      </c>
      <c r="K15" s="25">
        <v>29578457</v>
      </c>
    </row>
    <row r="16" spans="1:11" ht="13.5">
      <c r="A16" s="22" t="s">
        <v>20</v>
      </c>
      <c r="B16" s="6">
        <v>0</v>
      </c>
      <c r="C16" s="6">
        <v>0</v>
      </c>
      <c r="D16" s="23">
        <v>6855062</v>
      </c>
      <c r="E16" s="24">
        <v>0</v>
      </c>
      <c r="F16" s="6">
        <v>765000</v>
      </c>
      <c r="G16" s="25">
        <v>765000</v>
      </c>
      <c r="H16" s="26">
        <v>0</v>
      </c>
      <c r="I16" s="24">
        <v>2055000</v>
      </c>
      <c r="J16" s="6">
        <v>2012535</v>
      </c>
      <c r="K16" s="25">
        <v>2110544</v>
      </c>
    </row>
    <row r="17" spans="1:11" ht="13.5">
      <c r="A17" s="22" t="s">
        <v>25</v>
      </c>
      <c r="B17" s="6">
        <v>57486350</v>
      </c>
      <c r="C17" s="6">
        <v>11417856</v>
      </c>
      <c r="D17" s="23">
        <v>82180551</v>
      </c>
      <c r="E17" s="24">
        <v>108472060</v>
      </c>
      <c r="F17" s="6">
        <v>100869668</v>
      </c>
      <c r="G17" s="25">
        <v>100869668</v>
      </c>
      <c r="H17" s="26">
        <v>0</v>
      </c>
      <c r="I17" s="24">
        <v>79277841</v>
      </c>
      <c r="J17" s="6">
        <v>91654519</v>
      </c>
      <c r="K17" s="25">
        <v>95601342</v>
      </c>
    </row>
    <row r="18" spans="1:11" ht="13.5">
      <c r="A18" s="33" t="s">
        <v>26</v>
      </c>
      <c r="B18" s="34">
        <f>SUM(B11:B17)</f>
        <v>27573140</v>
      </c>
      <c r="C18" s="35">
        <f aca="true" t="shared" si="1" ref="C18:K18">SUM(C11:C17)</f>
        <v>26104599</v>
      </c>
      <c r="D18" s="36">
        <f t="shared" si="1"/>
        <v>283555230</v>
      </c>
      <c r="E18" s="34">
        <f t="shared" si="1"/>
        <v>276332829</v>
      </c>
      <c r="F18" s="35">
        <f t="shared" si="1"/>
        <v>275729712</v>
      </c>
      <c r="G18" s="37">
        <f t="shared" si="1"/>
        <v>275729712</v>
      </c>
      <c r="H18" s="38">
        <f t="shared" si="1"/>
        <v>0</v>
      </c>
      <c r="I18" s="34">
        <f t="shared" si="1"/>
        <v>254650497</v>
      </c>
      <c r="J18" s="35">
        <f t="shared" si="1"/>
        <v>270127399</v>
      </c>
      <c r="K18" s="37">
        <f t="shared" si="1"/>
        <v>281180257</v>
      </c>
    </row>
    <row r="19" spans="1:11" ht="13.5">
      <c r="A19" s="33" t="s">
        <v>27</v>
      </c>
      <c r="B19" s="39">
        <f>+B10-B18</f>
        <v>216737703</v>
      </c>
      <c r="C19" s="40">
        <f aca="true" t="shared" si="2" ref="C19:K19">+C10-C18</f>
        <v>-22832762</v>
      </c>
      <c r="D19" s="41">
        <f t="shared" si="2"/>
        <v>-64772405</v>
      </c>
      <c r="E19" s="39">
        <f t="shared" si="2"/>
        <v>-51992755</v>
      </c>
      <c r="F19" s="40">
        <f t="shared" si="2"/>
        <v>-48363368</v>
      </c>
      <c r="G19" s="42">
        <f t="shared" si="2"/>
        <v>-48363368</v>
      </c>
      <c r="H19" s="43">
        <f t="shared" si="2"/>
        <v>0</v>
      </c>
      <c r="I19" s="39">
        <f t="shared" si="2"/>
        <v>-21230573</v>
      </c>
      <c r="J19" s="40">
        <f t="shared" si="2"/>
        <v>-22411183</v>
      </c>
      <c r="K19" s="42">
        <f t="shared" si="2"/>
        <v>-28993892</v>
      </c>
    </row>
    <row r="20" spans="1:11" ht="25.5">
      <c r="A20" s="44" t="s">
        <v>28</v>
      </c>
      <c r="B20" s="45">
        <v>0</v>
      </c>
      <c r="C20" s="46">
        <v>0</v>
      </c>
      <c r="D20" s="47">
        <v>78740979</v>
      </c>
      <c r="E20" s="45">
        <v>93214000</v>
      </c>
      <c r="F20" s="46">
        <v>90779000</v>
      </c>
      <c r="G20" s="48">
        <v>90779000</v>
      </c>
      <c r="H20" s="49">
        <v>0</v>
      </c>
      <c r="I20" s="45">
        <v>103250000</v>
      </c>
      <c r="J20" s="46">
        <v>126707000</v>
      </c>
      <c r="K20" s="48">
        <v>143698000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216737703</v>
      </c>
      <c r="C22" s="58">
        <f aca="true" t="shared" si="3" ref="C22:K22">SUM(C19:C21)</f>
        <v>-22832762</v>
      </c>
      <c r="D22" s="59">
        <f t="shared" si="3"/>
        <v>13968574</v>
      </c>
      <c r="E22" s="57">
        <f t="shared" si="3"/>
        <v>41221245</v>
      </c>
      <c r="F22" s="58">
        <f t="shared" si="3"/>
        <v>42415632</v>
      </c>
      <c r="G22" s="60">
        <f t="shared" si="3"/>
        <v>42415632</v>
      </c>
      <c r="H22" s="61">
        <f t="shared" si="3"/>
        <v>0</v>
      </c>
      <c r="I22" s="57">
        <f t="shared" si="3"/>
        <v>82019427</v>
      </c>
      <c r="J22" s="58">
        <f t="shared" si="3"/>
        <v>104295817</v>
      </c>
      <c r="K22" s="60">
        <f t="shared" si="3"/>
        <v>114704108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216737703</v>
      </c>
      <c r="C24" s="40">
        <f aca="true" t="shared" si="4" ref="C24:K24">SUM(C22:C23)</f>
        <v>-22832762</v>
      </c>
      <c r="D24" s="41">
        <f t="shared" si="4"/>
        <v>13968574</v>
      </c>
      <c r="E24" s="39">
        <f t="shared" si="4"/>
        <v>41221245</v>
      </c>
      <c r="F24" s="40">
        <f t="shared" si="4"/>
        <v>42415632</v>
      </c>
      <c r="G24" s="42">
        <f t="shared" si="4"/>
        <v>42415632</v>
      </c>
      <c r="H24" s="43">
        <f t="shared" si="4"/>
        <v>0</v>
      </c>
      <c r="I24" s="39">
        <f t="shared" si="4"/>
        <v>82019427</v>
      </c>
      <c r="J24" s="40">
        <f t="shared" si="4"/>
        <v>104295817</v>
      </c>
      <c r="K24" s="42">
        <f t="shared" si="4"/>
        <v>114704108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564074590</v>
      </c>
      <c r="C27" s="7">
        <v>54309463</v>
      </c>
      <c r="D27" s="69">
        <v>4539313</v>
      </c>
      <c r="E27" s="70">
        <v>92317800</v>
      </c>
      <c r="F27" s="7">
        <v>102320619</v>
      </c>
      <c r="G27" s="71">
        <v>102320619</v>
      </c>
      <c r="H27" s="72">
        <v>0</v>
      </c>
      <c r="I27" s="70">
        <v>108562800</v>
      </c>
      <c r="J27" s="7">
        <v>142856110</v>
      </c>
      <c r="K27" s="71">
        <v>178224736</v>
      </c>
    </row>
    <row r="28" spans="1:11" ht="13.5">
      <c r="A28" s="73" t="s">
        <v>33</v>
      </c>
      <c r="B28" s="6">
        <v>-4684716</v>
      </c>
      <c r="C28" s="6">
        <v>54184994</v>
      </c>
      <c r="D28" s="23">
        <v>4384347</v>
      </c>
      <c r="E28" s="24">
        <v>90779000</v>
      </c>
      <c r="F28" s="6">
        <v>100191819</v>
      </c>
      <c r="G28" s="25">
        <v>100191819</v>
      </c>
      <c r="H28" s="26">
        <v>0</v>
      </c>
      <c r="I28" s="24">
        <v>91460000</v>
      </c>
      <c r="J28" s="6">
        <v>123230650</v>
      </c>
      <c r="K28" s="25">
        <v>158205705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124469</v>
      </c>
      <c r="D31" s="23">
        <v>154966</v>
      </c>
      <c r="E31" s="24">
        <v>238800</v>
      </c>
      <c r="F31" s="6">
        <v>2128800</v>
      </c>
      <c r="G31" s="25">
        <v>2128800</v>
      </c>
      <c r="H31" s="26">
        <v>0</v>
      </c>
      <c r="I31" s="24">
        <v>17102800</v>
      </c>
      <c r="J31" s="6">
        <v>19625460</v>
      </c>
      <c r="K31" s="25">
        <v>20019031</v>
      </c>
    </row>
    <row r="32" spans="1:11" ht="13.5">
      <c r="A32" s="33" t="s">
        <v>36</v>
      </c>
      <c r="B32" s="7">
        <f>SUM(B28:B31)</f>
        <v>-4684716</v>
      </c>
      <c r="C32" s="7">
        <f aca="true" t="shared" si="5" ref="C32:K32">SUM(C28:C31)</f>
        <v>54309463</v>
      </c>
      <c r="D32" s="69">
        <f t="shared" si="5"/>
        <v>4539313</v>
      </c>
      <c r="E32" s="70">
        <f t="shared" si="5"/>
        <v>91017800</v>
      </c>
      <c r="F32" s="7">
        <f t="shared" si="5"/>
        <v>102320619</v>
      </c>
      <c r="G32" s="71">
        <f t="shared" si="5"/>
        <v>102320619</v>
      </c>
      <c r="H32" s="72">
        <f t="shared" si="5"/>
        <v>0</v>
      </c>
      <c r="I32" s="70">
        <f t="shared" si="5"/>
        <v>108562800</v>
      </c>
      <c r="J32" s="7">
        <f t="shared" si="5"/>
        <v>142856110</v>
      </c>
      <c r="K32" s="71">
        <f t="shared" si="5"/>
        <v>178224736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347492937</v>
      </c>
      <c r="C35" s="6">
        <v>-21258041</v>
      </c>
      <c r="D35" s="23">
        <v>28286306</v>
      </c>
      <c r="E35" s="24">
        <v>35066021</v>
      </c>
      <c r="F35" s="6">
        <v>112806192</v>
      </c>
      <c r="G35" s="25">
        <v>112806192</v>
      </c>
      <c r="H35" s="26">
        <v>0</v>
      </c>
      <c r="I35" s="24">
        <v>145647764</v>
      </c>
      <c r="J35" s="6">
        <v>150033802</v>
      </c>
      <c r="K35" s="25">
        <v>156584449</v>
      </c>
    </row>
    <row r="36" spans="1:11" ht="13.5">
      <c r="A36" s="22" t="s">
        <v>39</v>
      </c>
      <c r="B36" s="6">
        <v>566340988</v>
      </c>
      <c r="C36" s="6">
        <v>51544612</v>
      </c>
      <c r="D36" s="23">
        <v>-59869401</v>
      </c>
      <c r="E36" s="24">
        <v>825183800</v>
      </c>
      <c r="F36" s="6">
        <v>734242734</v>
      </c>
      <c r="G36" s="25">
        <v>734242734</v>
      </c>
      <c r="H36" s="26">
        <v>0</v>
      </c>
      <c r="I36" s="24">
        <v>815678125</v>
      </c>
      <c r="J36" s="6">
        <v>909271485</v>
      </c>
      <c r="K36" s="25">
        <v>977284062</v>
      </c>
    </row>
    <row r="37" spans="1:11" ht="13.5">
      <c r="A37" s="22" t="s">
        <v>40</v>
      </c>
      <c r="B37" s="6">
        <v>124036498</v>
      </c>
      <c r="C37" s="6">
        <v>53142506</v>
      </c>
      <c r="D37" s="23">
        <v>15922295</v>
      </c>
      <c r="E37" s="24">
        <v>47202006</v>
      </c>
      <c r="F37" s="6">
        <v>61315777</v>
      </c>
      <c r="G37" s="25">
        <v>61315777</v>
      </c>
      <c r="H37" s="26">
        <v>0</v>
      </c>
      <c r="I37" s="24">
        <v>-313628861</v>
      </c>
      <c r="J37" s="6">
        <v>-369770891</v>
      </c>
      <c r="K37" s="25">
        <v>-397182565</v>
      </c>
    </row>
    <row r="38" spans="1:11" ht="13.5">
      <c r="A38" s="22" t="s">
        <v>41</v>
      </c>
      <c r="B38" s="6">
        <v>8103064</v>
      </c>
      <c r="C38" s="6">
        <v>0</v>
      </c>
      <c r="D38" s="23">
        <v>243827</v>
      </c>
      <c r="E38" s="24">
        <v>9033000</v>
      </c>
      <c r="F38" s="6">
        <v>8897865</v>
      </c>
      <c r="G38" s="25">
        <v>8897865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564956660</v>
      </c>
      <c r="C39" s="6">
        <v>-23173</v>
      </c>
      <c r="D39" s="23">
        <v>-61717791</v>
      </c>
      <c r="E39" s="24">
        <v>790050715</v>
      </c>
      <c r="F39" s="6">
        <v>734419652</v>
      </c>
      <c r="G39" s="25">
        <v>734419652</v>
      </c>
      <c r="H39" s="26">
        <v>0</v>
      </c>
      <c r="I39" s="24">
        <v>1192935323</v>
      </c>
      <c r="J39" s="6">
        <v>1324780361</v>
      </c>
      <c r="K39" s="25">
        <v>1416346968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322353251</v>
      </c>
      <c r="E42" s="24">
        <v>288740000</v>
      </c>
      <c r="F42" s="6">
        <v>38387232</v>
      </c>
      <c r="G42" s="25">
        <v>38387232</v>
      </c>
      <c r="H42" s="26">
        <v>0</v>
      </c>
      <c r="I42" s="24">
        <v>88236629</v>
      </c>
      <c r="J42" s="6">
        <v>68481661</v>
      </c>
      <c r="K42" s="25">
        <v>68537777</v>
      </c>
    </row>
    <row r="43" spans="1:11" ht="13.5">
      <c r="A43" s="22" t="s">
        <v>45</v>
      </c>
      <c r="B43" s="6">
        <v>-10500</v>
      </c>
      <c r="C43" s="6">
        <v>10500</v>
      </c>
      <c r="D43" s="23">
        <v>-6532820</v>
      </c>
      <c r="E43" s="24">
        <v>0</v>
      </c>
      <c r="F43" s="6">
        <v>-102230769</v>
      </c>
      <c r="G43" s="25">
        <v>-102230769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831886</v>
      </c>
      <c r="C44" s="6">
        <v>-3391421</v>
      </c>
      <c r="D44" s="23">
        <v>3041874</v>
      </c>
      <c r="E44" s="24">
        <v>-482338</v>
      </c>
      <c r="F44" s="6">
        <v>-482338</v>
      </c>
      <c r="G44" s="25">
        <v>-482338</v>
      </c>
      <c r="H44" s="26">
        <v>0</v>
      </c>
      <c r="I44" s="24">
        <v>-1264000</v>
      </c>
      <c r="J44" s="6">
        <v>-1528000</v>
      </c>
      <c r="K44" s="25">
        <v>-1528000</v>
      </c>
    </row>
    <row r="45" spans="1:11" ht="13.5">
      <c r="A45" s="33" t="s">
        <v>47</v>
      </c>
      <c r="B45" s="7">
        <v>821386</v>
      </c>
      <c r="C45" s="7">
        <v>-24300623</v>
      </c>
      <c r="D45" s="69">
        <v>318645671</v>
      </c>
      <c r="E45" s="70">
        <v>288257662</v>
      </c>
      <c r="F45" s="7">
        <v>24895865</v>
      </c>
      <c r="G45" s="71">
        <v>24895865</v>
      </c>
      <c r="H45" s="72">
        <v>0</v>
      </c>
      <c r="I45" s="70">
        <v>180883450</v>
      </c>
      <c r="J45" s="7">
        <v>164506312</v>
      </c>
      <c r="K45" s="71">
        <v>168488985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320498758</v>
      </c>
      <c r="C48" s="6">
        <v>-26307006</v>
      </c>
      <c r="D48" s="23">
        <v>18786449</v>
      </c>
      <c r="E48" s="24">
        <v>23052000</v>
      </c>
      <c r="F48" s="6">
        <v>91221740</v>
      </c>
      <c r="G48" s="25">
        <v>91221740</v>
      </c>
      <c r="H48" s="26">
        <v>0</v>
      </c>
      <c r="I48" s="24">
        <v>112301719</v>
      </c>
      <c r="J48" s="6">
        <v>116499849</v>
      </c>
      <c r="K48" s="25">
        <v>121065780</v>
      </c>
    </row>
    <row r="49" spans="1:11" ht="13.5">
      <c r="A49" s="22" t="s">
        <v>50</v>
      </c>
      <c r="B49" s="6">
        <f>+B75</f>
        <v>156889509</v>
      </c>
      <c r="C49" s="6">
        <f aca="true" t="shared" si="6" ref="C49:K49">+C75</f>
        <v>62069764</v>
      </c>
      <c r="D49" s="23">
        <f t="shared" si="6"/>
        <v>23910926.48491367</v>
      </c>
      <c r="E49" s="24">
        <f t="shared" si="6"/>
        <v>35874339.51991934</v>
      </c>
      <c r="F49" s="6">
        <f t="shared" si="6"/>
        <v>88637197.26131806</v>
      </c>
      <c r="G49" s="25">
        <f t="shared" si="6"/>
        <v>88637197.26131806</v>
      </c>
      <c r="H49" s="26">
        <f t="shared" si="6"/>
        <v>0</v>
      </c>
      <c r="I49" s="24">
        <f t="shared" si="6"/>
        <v>-315503848.2654562</v>
      </c>
      <c r="J49" s="6">
        <f t="shared" si="6"/>
        <v>-371182322.94539493</v>
      </c>
      <c r="K49" s="25">
        <f t="shared" si="6"/>
        <v>-398436221.60449827</v>
      </c>
    </row>
    <row r="50" spans="1:11" ht="13.5">
      <c r="A50" s="33" t="s">
        <v>51</v>
      </c>
      <c r="B50" s="7">
        <f>+B48-B49</f>
        <v>163609249</v>
      </c>
      <c r="C50" s="7">
        <f aca="true" t="shared" si="7" ref="C50:K50">+C48-C49</f>
        <v>-88376770</v>
      </c>
      <c r="D50" s="69">
        <f t="shared" si="7"/>
        <v>-5124477.4849136695</v>
      </c>
      <c r="E50" s="70">
        <f t="shared" si="7"/>
        <v>-12822339.519919343</v>
      </c>
      <c r="F50" s="7">
        <f t="shared" si="7"/>
        <v>2584542.738681942</v>
      </c>
      <c r="G50" s="71">
        <f t="shared" si="7"/>
        <v>2584542.738681942</v>
      </c>
      <c r="H50" s="72">
        <f t="shared" si="7"/>
        <v>0</v>
      </c>
      <c r="I50" s="70">
        <f t="shared" si="7"/>
        <v>427805567.2654562</v>
      </c>
      <c r="J50" s="7">
        <f t="shared" si="7"/>
        <v>487682171.94539493</v>
      </c>
      <c r="K50" s="71">
        <f t="shared" si="7"/>
        <v>519502001.60449827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568759306</v>
      </c>
      <c r="C53" s="6">
        <v>51544612</v>
      </c>
      <c r="D53" s="23">
        <v>-81218216</v>
      </c>
      <c r="E53" s="24">
        <v>610535800</v>
      </c>
      <c r="F53" s="6">
        <v>298216083</v>
      </c>
      <c r="G53" s="25">
        <v>298216083</v>
      </c>
      <c r="H53" s="26">
        <v>0</v>
      </c>
      <c r="I53" s="24">
        <v>345883629</v>
      </c>
      <c r="J53" s="6">
        <v>408981524</v>
      </c>
      <c r="K53" s="25">
        <v>445626090</v>
      </c>
    </row>
    <row r="54" spans="1:11" ht="13.5">
      <c r="A54" s="22" t="s">
        <v>54</v>
      </c>
      <c r="B54" s="6">
        <v>0</v>
      </c>
      <c r="C54" s="6">
        <v>2764851</v>
      </c>
      <c r="D54" s="23">
        <v>74337597</v>
      </c>
      <c r="E54" s="24">
        <v>32635000</v>
      </c>
      <c r="F54" s="6">
        <v>32635000</v>
      </c>
      <c r="G54" s="25">
        <v>32635000</v>
      </c>
      <c r="H54" s="26">
        <v>0</v>
      </c>
      <c r="I54" s="24">
        <v>16584148</v>
      </c>
      <c r="J54" s="6">
        <v>19357893</v>
      </c>
      <c r="K54" s="25">
        <v>19435788</v>
      </c>
    </row>
    <row r="55" spans="1:11" ht="13.5">
      <c r="A55" s="22" t="s">
        <v>55</v>
      </c>
      <c r="B55" s="6">
        <v>61764886</v>
      </c>
      <c r="C55" s="6">
        <v>0</v>
      </c>
      <c r="D55" s="23">
        <v>8555476</v>
      </c>
      <c r="E55" s="24">
        <v>2000000</v>
      </c>
      <c r="F55" s="6">
        <v>20180000</v>
      </c>
      <c r="G55" s="25">
        <v>20180000</v>
      </c>
      <c r="H55" s="26">
        <v>0</v>
      </c>
      <c r="I55" s="24">
        <v>23000000</v>
      </c>
      <c r="J55" s="6">
        <v>41452650</v>
      </c>
      <c r="K55" s="25">
        <v>59397605</v>
      </c>
    </row>
    <row r="56" spans="1:11" ht="13.5">
      <c r="A56" s="22" t="s">
        <v>56</v>
      </c>
      <c r="B56" s="6">
        <v>6293471</v>
      </c>
      <c r="C56" s="6">
        <v>1294274</v>
      </c>
      <c r="D56" s="23">
        <v>3033355</v>
      </c>
      <c r="E56" s="24">
        <v>8630000</v>
      </c>
      <c r="F56" s="6">
        <v>14741164</v>
      </c>
      <c r="G56" s="25">
        <v>14741164</v>
      </c>
      <c r="H56" s="26">
        <v>0</v>
      </c>
      <c r="I56" s="24">
        <v>6480000</v>
      </c>
      <c r="J56" s="6">
        <v>6801800</v>
      </c>
      <c r="K56" s="25">
        <v>7139604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0.6069080259526368</v>
      </c>
      <c r="E70" s="5">
        <f t="shared" si="8"/>
        <v>0.5412167032150911</v>
      </c>
      <c r="F70" s="5">
        <f t="shared" si="8"/>
        <v>0.7031660446455602</v>
      </c>
      <c r="G70" s="5">
        <f t="shared" si="8"/>
        <v>0.7031660446455602</v>
      </c>
      <c r="H70" s="5">
        <f t="shared" si="8"/>
        <v>0</v>
      </c>
      <c r="I70" s="5">
        <f t="shared" si="8"/>
        <v>0.6273952566722397</v>
      </c>
      <c r="J70" s="5">
        <f t="shared" si="8"/>
        <v>0.6582858942584583</v>
      </c>
      <c r="K70" s="5">
        <f t="shared" si="8"/>
        <v>0.655678889073899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18782538</v>
      </c>
      <c r="E71" s="2">
        <f t="shared" si="9"/>
        <v>16079000</v>
      </c>
      <c r="F71" s="2">
        <f t="shared" si="9"/>
        <v>16790440</v>
      </c>
      <c r="G71" s="2">
        <f t="shared" si="9"/>
        <v>16790440</v>
      </c>
      <c r="H71" s="2">
        <f t="shared" si="9"/>
        <v>0</v>
      </c>
      <c r="I71" s="2">
        <f t="shared" si="9"/>
        <v>20263612</v>
      </c>
      <c r="J71" s="2">
        <f t="shared" si="9"/>
        <v>21386036</v>
      </c>
      <c r="K71" s="2">
        <f t="shared" si="9"/>
        <v>22512376</v>
      </c>
    </row>
    <row r="72" spans="1:11" ht="12.75" hidden="1">
      <c r="A72" s="1" t="s">
        <v>136</v>
      </c>
      <c r="B72" s="2">
        <f>+B77</f>
        <v>29478776</v>
      </c>
      <c r="C72" s="2">
        <f aca="true" t="shared" si="10" ref="C72:K72">+C77</f>
        <v>2700253</v>
      </c>
      <c r="D72" s="2">
        <f t="shared" si="10"/>
        <v>30947915</v>
      </c>
      <c r="E72" s="2">
        <f t="shared" si="10"/>
        <v>29708987</v>
      </c>
      <c r="F72" s="2">
        <f t="shared" si="10"/>
        <v>23878343</v>
      </c>
      <c r="G72" s="2">
        <f t="shared" si="10"/>
        <v>23878343</v>
      </c>
      <c r="H72" s="2">
        <f t="shared" si="10"/>
        <v>0</v>
      </c>
      <c r="I72" s="2">
        <f t="shared" si="10"/>
        <v>32298000</v>
      </c>
      <c r="J72" s="2">
        <f t="shared" si="10"/>
        <v>32487459</v>
      </c>
      <c r="K72" s="2">
        <f t="shared" si="10"/>
        <v>34334453</v>
      </c>
    </row>
    <row r="73" spans="1:11" ht="12.75" hidden="1">
      <c r="A73" s="1" t="s">
        <v>137</v>
      </c>
      <c r="B73" s="2">
        <f>+B74</f>
        <v>-17265543.000000004</v>
      </c>
      <c r="C73" s="2">
        <f aca="true" t="shared" si="11" ref="C73:K73">+(C78+C80+C81+C82)-(B78+B80+B81+B82)</f>
        <v>-21116564</v>
      </c>
      <c r="D73" s="2">
        <f t="shared" si="11"/>
        <v>3652206</v>
      </c>
      <c r="E73" s="2">
        <f t="shared" si="11"/>
        <v>5314850</v>
      </c>
      <c r="F73" s="2">
        <f>+(F78+F80+F81+F82)-(D78+D80+D81+D82)</f>
        <v>12883281</v>
      </c>
      <c r="G73" s="2">
        <f>+(G78+G80+G81+G82)-(D78+D80+D81+D82)</f>
        <v>12883281</v>
      </c>
      <c r="H73" s="2">
        <f>+(H78+H80+H81+H82)-(D78+D80+D81+D82)</f>
        <v>-8701171</v>
      </c>
      <c r="I73" s="2">
        <f>+(I78+I80+I81+I82)-(E78+E80+E81+E82)</f>
        <v>18953521</v>
      </c>
      <c r="J73" s="2">
        <f t="shared" si="11"/>
        <v>-201275</v>
      </c>
      <c r="K73" s="2">
        <f t="shared" si="11"/>
        <v>1610817</v>
      </c>
    </row>
    <row r="74" spans="1:11" ht="12.75" hidden="1">
      <c r="A74" s="1" t="s">
        <v>138</v>
      </c>
      <c r="B74" s="2">
        <f>+TREND(C74:E74)</f>
        <v>-17265543.000000004</v>
      </c>
      <c r="C74" s="2">
        <f>+C73</f>
        <v>-21116564</v>
      </c>
      <c r="D74" s="2">
        <f aca="true" t="shared" si="12" ref="D74:K74">+D73</f>
        <v>3652206</v>
      </c>
      <c r="E74" s="2">
        <f t="shared" si="12"/>
        <v>5314850</v>
      </c>
      <c r="F74" s="2">
        <f t="shared" si="12"/>
        <v>12883281</v>
      </c>
      <c r="G74" s="2">
        <f t="shared" si="12"/>
        <v>12883281</v>
      </c>
      <c r="H74" s="2">
        <f t="shared" si="12"/>
        <v>-8701171</v>
      </c>
      <c r="I74" s="2">
        <f t="shared" si="12"/>
        <v>18953521</v>
      </c>
      <c r="J74" s="2">
        <f t="shared" si="12"/>
        <v>-201275</v>
      </c>
      <c r="K74" s="2">
        <f t="shared" si="12"/>
        <v>1610817</v>
      </c>
    </row>
    <row r="75" spans="1:11" ht="12.75" hidden="1">
      <c r="A75" s="1" t="s">
        <v>139</v>
      </c>
      <c r="B75" s="2">
        <f>+B84-(((B80+B81+B78)*B70)-B79)</f>
        <v>156889509</v>
      </c>
      <c r="C75" s="2">
        <f aca="true" t="shared" si="13" ref="C75:K75">+C84-(((C80+C81+C78)*C70)-C79)</f>
        <v>62069764</v>
      </c>
      <c r="D75" s="2">
        <f t="shared" si="13"/>
        <v>23910926.48491367</v>
      </c>
      <c r="E75" s="2">
        <f t="shared" si="13"/>
        <v>35874339.51991934</v>
      </c>
      <c r="F75" s="2">
        <f t="shared" si="13"/>
        <v>88637197.26131806</v>
      </c>
      <c r="G75" s="2">
        <f t="shared" si="13"/>
        <v>88637197.26131806</v>
      </c>
      <c r="H75" s="2">
        <f t="shared" si="13"/>
        <v>0</v>
      </c>
      <c r="I75" s="2">
        <f t="shared" si="13"/>
        <v>-315503848.2654562</v>
      </c>
      <c r="J75" s="2">
        <f t="shared" si="13"/>
        <v>-371182322.94539493</v>
      </c>
      <c r="K75" s="2">
        <f t="shared" si="13"/>
        <v>-398436221.60449827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29478776</v>
      </c>
      <c r="C77" s="3">
        <v>2700253</v>
      </c>
      <c r="D77" s="3">
        <v>30947915</v>
      </c>
      <c r="E77" s="3">
        <v>29708987</v>
      </c>
      <c r="F77" s="3">
        <v>23878343</v>
      </c>
      <c r="G77" s="3">
        <v>23878343</v>
      </c>
      <c r="H77" s="3">
        <v>0</v>
      </c>
      <c r="I77" s="3">
        <v>32298000</v>
      </c>
      <c r="J77" s="3">
        <v>32487459</v>
      </c>
      <c r="K77" s="3">
        <v>34334453</v>
      </c>
    </row>
    <row r="78" spans="1:11" ht="12.75" hidden="1">
      <c r="A78" s="1" t="s">
        <v>66</v>
      </c>
      <c r="B78" s="3">
        <v>10500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112379746</v>
      </c>
      <c r="C79" s="3">
        <v>56620791</v>
      </c>
      <c r="D79" s="3">
        <v>16230647</v>
      </c>
      <c r="E79" s="3">
        <v>41500005</v>
      </c>
      <c r="F79" s="3">
        <v>60083563</v>
      </c>
      <c r="G79" s="3">
        <v>60083563</v>
      </c>
      <c r="H79" s="3">
        <v>0</v>
      </c>
      <c r="I79" s="3">
        <v>-312364861</v>
      </c>
      <c r="J79" s="3">
        <v>-368242891</v>
      </c>
      <c r="K79" s="3">
        <v>-395654565</v>
      </c>
    </row>
    <row r="80" spans="1:11" ht="12.75" hidden="1">
      <c r="A80" s="1" t="s">
        <v>68</v>
      </c>
      <c r="B80" s="3">
        <v>17775702</v>
      </c>
      <c r="C80" s="3">
        <v>0</v>
      </c>
      <c r="D80" s="3">
        <v>-1274580</v>
      </c>
      <c r="E80" s="3">
        <v>2166021</v>
      </c>
      <c r="F80" s="3">
        <v>15732005</v>
      </c>
      <c r="G80" s="3">
        <v>15732005</v>
      </c>
      <c r="H80" s="3">
        <v>0</v>
      </c>
      <c r="I80" s="3">
        <v>16127595</v>
      </c>
      <c r="J80" s="3">
        <v>14868267</v>
      </c>
      <c r="K80" s="3">
        <v>15379084</v>
      </c>
    </row>
    <row r="81" spans="1:11" ht="12.75" hidden="1">
      <c r="A81" s="1" t="s">
        <v>69</v>
      </c>
      <c r="B81" s="3">
        <v>8379327</v>
      </c>
      <c r="C81" s="3">
        <v>5048965</v>
      </c>
      <c r="D81" s="3">
        <v>9975751</v>
      </c>
      <c r="E81" s="3">
        <v>11000000</v>
      </c>
      <c r="F81" s="3">
        <v>5852447</v>
      </c>
      <c r="G81" s="3">
        <v>5852447</v>
      </c>
      <c r="H81" s="3">
        <v>0</v>
      </c>
      <c r="I81" s="3">
        <v>16841947</v>
      </c>
      <c r="J81" s="3">
        <v>17900000</v>
      </c>
      <c r="K81" s="3">
        <v>19000000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850000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18782538</v>
      </c>
      <c r="E83" s="3">
        <v>16079000</v>
      </c>
      <c r="F83" s="3">
        <v>16790440</v>
      </c>
      <c r="G83" s="3">
        <v>16790440</v>
      </c>
      <c r="H83" s="3">
        <v>0</v>
      </c>
      <c r="I83" s="3">
        <v>20263612</v>
      </c>
      <c r="J83" s="3">
        <v>21386036</v>
      </c>
      <c r="K83" s="3">
        <v>22512376</v>
      </c>
    </row>
    <row r="84" spans="1:11" ht="12.75" hidden="1">
      <c r="A84" s="1" t="s">
        <v>72</v>
      </c>
      <c r="B84" s="3">
        <v>44509763</v>
      </c>
      <c r="C84" s="3">
        <v>5448973</v>
      </c>
      <c r="D84" s="3">
        <v>12961090</v>
      </c>
      <c r="E84" s="3">
        <v>1500005</v>
      </c>
      <c r="F84" s="3">
        <v>43731088</v>
      </c>
      <c r="G84" s="3">
        <v>43731088</v>
      </c>
      <c r="H84" s="3">
        <v>0</v>
      </c>
      <c r="I84" s="3">
        <v>17545947</v>
      </c>
      <c r="J84" s="3">
        <v>18631456</v>
      </c>
      <c r="K84" s="3">
        <v>19759983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100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18091930</v>
      </c>
      <c r="C5" s="6">
        <v>20296247</v>
      </c>
      <c r="D5" s="23">
        <v>19261225</v>
      </c>
      <c r="E5" s="24">
        <v>27505020</v>
      </c>
      <c r="F5" s="6">
        <v>27505020</v>
      </c>
      <c r="G5" s="25">
        <v>27505020</v>
      </c>
      <c r="H5" s="26">
        <v>24174836</v>
      </c>
      <c r="I5" s="24">
        <v>29332821</v>
      </c>
      <c r="J5" s="6">
        <v>30623466</v>
      </c>
      <c r="K5" s="25">
        <v>32001522</v>
      </c>
    </row>
    <row r="6" spans="1:11" ht="13.5">
      <c r="A6" s="22" t="s">
        <v>18</v>
      </c>
      <c r="B6" s="6">
        <v>22500348</v>
      </c>
      <c r="C6" s="6">
        <v>28419518</v>
      </c>
      <c r="D6" s="23">
        <v>20483478</v>
      </c>
      <c r="E6" s="24">
        <v>32250110</v>
      </c>
      <c r="F6" s="6">
        <v>32250110</v>
      </c>
      <c r="G6" s="25">
        <v>32250110</v>
      </c>
      <c r="H6" s="26">
        <v>20922336</v>
      </c>
      <c r="I6" s="24">
        <v>38007169</v>
      </c>
      <c r="J6" s="6">
        <v>39149546</v>
      </c>
      <c r="K6" s="25">
        <v>40911276</v>
      </c>
    </row>
    <row r="7" spans="1:11" ht="13.5">
      <c r="A7" s="22" t="s">
        <v>19</v>
      </c>
      <c r="B7" s="6">
        <v>745673</v>
      </c>
      <c r="C7" s="6">
        <v>1183534</v>
      </c>
      <c r="D7" s="23">
        <v>1341574</v>
      </c>
      <c r="E7" s="24">
        <v>1200000</v>
      </c>
      <c r="F7" s="6">
        <v>1200000</v>
      </c>
      <c r="G7" s="25">
        <v>1200000</v>
      </c>
      <c r="H7" s="26">
        <v>478629</v>
      </c>
      <c r="I7" s="24">
        <v>1249200</v>
      </c>
      <c r="J7" s="6">
        <v>1304165</v>
      </c>
      <c r="K7" s="25">
        <v>1362852</v>
      </c>
    </row>
    <row r="8" spans="1:11" ht="13.5">
      <c r="A8" s="22" t="s">
        <v>20</v>
      </c>
      <c r="B8" s="6">
        <v>65358950</v>
      </c>
      <c r="C8" s="6">
        <v>72271447</v>
      </c>
      <c r="D8" s="23">
        <v>87735187</v>
      </c>
      <c r="E8" s="24">
        <v>86495000</v>
      </c>
      <c r="F8" s="6">
        <v>101608000</v>
      </c>
      <c r="G8" s="25">
        <v>101608000</v>
      </c>
      <c r="H8" s="26">
        <v>116245869</v>
      </c>
      <c r="I8" s="24">
        <v>91744000</v>
      </c>
      <c r="J8" s="6">
        <v>93692736</v>
      </c>
      <c r="K8" s="25">
        <v>97908908</v>
      </c>
    </row>
    <row r="9" spans="1:11" ht="13.5">
      <c r="A9" s="22" t="s">
        <v>21</v>
      </c>
      <c r="B9" s="6">
        <v>6625124</v>
      </c>
      <c r="C9" s="6">
        <v>10013056</v>
      </c>
      <c r="D9" s="23">
        <v>22657786</v>
      </c>
      <c r="E9" s="24">
        <v>12412870</v>
      </c>
      <c r="F9" s="6">
        <v>12412870</v>
      </c>
      <c r="G9" s="25">
        <v>12412870</v>
      </c>
      <c r="H9" s="26">
        <v>3799784</v>
      </c>
      <c r="I9" s="24">
        <v>10128514</v>
      </c>
      <c r="J9" s="6">
        <v>10574168</v>
      </c>
      <c r="K9" s="25">
        <v>11050005</v>
      </c>
    </row>
    <row r="10" spans="1:11" ht="25.5">
      <c r="A10" s="27" t="s">
        <v>128</v>
      </c>
      <c r="B10" s="28">
        <f>SUM(B5:B9)</f>
        <v>113322025</v>
      </c>
      <c r="C10" s="29">
        <f aca="true" t="shared" si="0" ref="C10:K10">SUM(C5:C9)</f>
        <v>132183802</v>
      </c>
      <c r="D10" s="30">
        <f t="shared" si="0"/>
        <v>151479250</v>
      </c>
      <c r="E10" s="28">
        <f t="shared" si="0"/>
        <v>159863000</v>
      </c>
      <c r="F10" s="29">
        <f t="shared" si="0"/>
        <v>174976000</v>
      </c>
      <c r="G10" s="31">
        <f t="shared" si="0"/>
        <v>174976000</v>
      </c>
      <c r="H10" s="32">
        <f t="shared" si="0"/>
        <v>165621454</v>
      </c>
      <c r="I10" s="28">
        <f t="shared" si="0"/>
        <v>170461704</v>
      </c>
      <c r="J10" s="29">
        <f t="shared" si="0"/>
        <v>175344081</v>
      </c>
      <c r="K10" s="31">
        <f t="shared" si="0"/>
        <v>183234563</v>
      </c>
    </row>
    <row r="11" spans="1:11" ht="13.5">
      <c r="A11" s="22" t="s">
        <v>22</v>
      </c>
      <c r="B11" s="6">
        <v>42585850</v>
      </c>
      <c r="C11" s="6">
        <v>48370858</v>
      </c>
      <c r="D11" s="23">
        <v>55205768</v>
      </c>
      <c r="E11" s="24">
        <v>66365044</v>
      </c>
      <c r="F11" s="6">
        <v>66365044</v>
      </c>
      <c r="G11" s="25">
        <v>66365044</v>
      </c>
      <c r="H11" s="26">
        <v>61502338</v>
      </c>
      <c r="I11" s="24">
        <v>69045102</v>
      </c>
      <c r="J11" s="6">
        <v>72017804</v>
      </c>
      <c r="K11" s="25">
        <v>75190005</v>
      </c>
    </row>
    <row r="12" spans="1:11" ht="13.5">
      <c r="A12" s="22" t="s">
        <v>23</v>
      </c>
      <c r="B12" s="6">
        <v>5190653</v>
      </c>
      <c r="C12" s="6">
        <v>5973204</v>
      </c>
      <c r="D12" s="23">
        <v>6721886</v>
      </c>
      <c r="E12" s="24">
        <v>5855435</v>
      </c>
      <c r="F12" s="6">
        <v>6655435</v>
      </c>
      <c r="G12" s="25">
        <v>6655435</v>
      </c>
      <c r="H12" s="26">
        <v>6613275</v>
      </c>
      <c r="I12" s="24">
        <v>6037653</v>
      </c>
      <c r="J12" s="6">
        <v>6060876</v>
      </c>
      <c r="K12" s="25">
        <v>6333615</v>
      </c>
    </row>
    <row r="13" spans="1:11" ht="13.5">
      <c r="A13" s="22" t="s">
        <v>129</v>
      </c>
      <c r="B13" s="6">
        <v>15512148</v>
      </c>
      <c r="C13" s="6">
        <v>6767694</v>
      </c>
      <c r="D13" s="23">
        <v>21033166</v>
      </c>
      <c r="E13" s="24">
        <v>10000000</v>
      </c>
      <c r="F13" s="6">
        <v>12000000</v>
      </c>
      <c r="G13" s="25">
        <v>12000000</v>
      </c>
      <c r="H13" s="26">
        <v>0</v>
      </c>
      <c r="I13" s="24">
        <v>12410000</v>
      </c>
      <c r="J13" s="6">
        <v>12956040</v>
      </c>
      <c r="K13" s="25">
        <v>13539062</v>
      </c>
    </row>
    <row r="14" spans="1:11" ht="13.5">
      <c r="A14" s="22" t="s">
        <v>24</v>
      </c>
      <c r="B14" s="6">
        <v>846261</v>
      </c>
      <c r="C14" s="6">
        <v>1512459</v>
      </c>
      <c r="D14" s="23">
        <v>1238123</v>
      </c>
      <c r="E14" s="24">
        <v>168938</v>
      </c>
      <c r="F14" s="6">
        <v>168938</v>
      </c>
      <c r="G14" s="25">
        <v>168938</v>
      </c>
      <c r="H14" s="26">
        <v>37739</v>
      </c>
      <c r="I14" s="24">
        <v>0</v>
      </c>
      <c r="J14" s="6">
        <v>0</v>
      </c>
      <c r="K14" s="25">
        <v>0</v>
      </c>
    </row>
    <row r="15" spans="1:11" ht="13.5">
      <c r="A15" s="22" t="s">
        <v>130</v>
      </c>
      <c r="B15" s="6">
        <v>20058968</v>
      </c>
      <c r="C15" s="6">
        <v>24510219</v>
      </c>
      <c r="D15" s="23">
        <v>32510117</v>
      </c>
      <c r="E15" s="24">
        <v>34827050</v>
      </c>
      <c r="F15" s="6">
        <v>39173050</v>
      </c>
      <c r="G15" s="25">
        <v>39173050</v>
      </c>
      <c r="H15" s="26">
        <v>42268386</v>
      </c>
      <c r="I15" s="24">
        <v>30629541</v>
      </c>
      <c r="J15" s="6">
        <v>31977241</v>
      </c>
      <c r="K15" s="25">
        <v>33416217</v>
      </c>
    </row>
    <row r="16" spans="1:11" ht="13.5">
      <c r="A16" s="22" t="s">
        <v>20</v>
      </c>
      <c r="B16" s="6">
        <v>0</v>
      </c>
      <c r="C16" s="6">
        <v>0</v>
      </c>
      <c r="D16" s="23">
        <v>848244</v>
      </c>
      <c r="E16" s="24">
        <v>0</v>
      </c>
      <c r="F16" s="6">
        <v>0</v>
      </c>
      <c r="G16" s="25">
        <v>0</v>
      </c>
      <c r="H16" s="26">
        <v>0</v>
      </c>
      <c r="I16" s="24">
        <v>738350</v>
      </c>
      <c r="J16" s="6">
        <v>770837</v>
      </c>
      <c r="K16" s="25">
        <v>805525</v>
      </c>
    </row>
    <row r="17" spans="1:11" ht="13.5">
      <c r="A17" s="22" t="s">
        <v>25</v>
      </c>
      <c r="B17" s="6">
        <v>35043211</v>
      </c>
      <c r="C17" s="6">
        <v>44131153</v>
      </c>
      <c r="D17" s="23">
        <v>25206850</v>
      </c>
      <c r="E17" s="24">
        <v>35860482</v>
      </c>
      <c r="F17" s="6">
        <v>46873529</v>
      </c>
      <c r="G17" s="25">
        <v>46873529</v>
      </c>
      <c r="H17" s="26">
        <v>32026377</v>
      </c>
      <c r="I17" s="24">
        <v>46376693</v>
      </c>
      <c r="J17" s="6">
        <v>47883143</v>
      </c>
      <c r="K17" s="25">
        <v>50037614</v>
      </c>
    </row>
    <row r="18" spans="1:11" ht="13.5">
      <c r="A18" s="33" t="s">
        <v>26</v>
      </c>
      <c r="B18" s="34">
        <f>SUM(B11:B17)</f>
        <v>119237091</v>
      </c>
      <c r="C18" s="35">
        <f aca="true" t="shared" si="1" ref="C18:K18">SUM(C11:C17)</f>
        <v>131265587</v>
      </c>
      <c r="D18" s="36">
        <f t="shared" si="1"/>
        <v>142764154</v>
      </c>
      <c r="E18" s="34">
        <f t="shared" si="1"/>
        <v>153076949</v>
      </c>
      <c r="F18" s="35">
        <f t="shared" si="1"/>
        <v>171235996</v>
      </c>
      <c r="G18" s="37">
        <f t="shared" si="1"/>
        <v>171235996</v>
      </c>
      <c r="H18" s="38">
        <f t="shared" si="1"/>
        <v>142448115</v>
      </c>
      <c r="I18" s="34">
        <f t="shared" si="1"/>
        <v>165237339</v>
      </c>
      <c r="J18" s="35">
        <f t="shared" si="1"/>
        <v>171665941</v>
      </c>
      <c r="K18" s="37">
        <f t="shared" si="1"/>
        <v>179322038</v>
      </c>
    </row>
    <row r="19" spans="1:11" ht="13.5">
      <c r="A19" s="33" t="s">
        <v>27</v>
      </c>
      <c r="B19" s="39">
        <f>+B10-B18</f>
        <v>-5915066</v>
      </c>
      <c r="C19" s="40">
        <f aca="true" t="shared" si="2" ref="C19:K19">+C10-C18</f>
        <v>918215</v>
      </c>
      <c r="D19" s="41">
        <f t="shared" si="2"/>
        <v>8715096</v>
      </c>
      <c r="E19" s="39">
        <f t="shared" si="2"/>
        <v>6786051</v>
      </c>
      <c r="F19" s="40">
        <f t="shared" si="2"/>
        <v>3740004</v>
      </c>
      <c r="G19" s="42">
        <f t="shared" si="2"/>
        <v>3740004</v>
      </c>
      <c r="H19" s="43">
        <f t="shared" si="2"/>
        <v>23173339</v>
      </c>
      <c r="I19" s="39">
        <f t="shared" si="2"/>
        <v>5224365</v>
      </c>
      <c r="J19" s="40">
        <f t="shared" si="2"/>
        <v>3678140</v>
      </c>
      <c r="K19" s="42">
        <f t="shared" si="2"/>
        <v>3912525</v>
      </c>
    </row>
    <row r="20" spans="1:11" ht="25.5">
      <c r="A20" s="44" t="s">
        <v>28</v>
      </c>
      <c r="B20" s="45">
        <v>42318103</v>
      </c>
      <c r="C20" s="46">
        <v>53116554</v>
      </c>
      <c r="D20" s="47">
        <v>33492446</v>
      </c>
      <c r="E20" s="45">
        <v>33952000</v>
      </c>
      <c r="F20" s="46">
        <v>27952000</v>
      </c>
      <c r="G20" s="48">
        <v>27952000</v>
      </c>
      <c r="H20" s="49">
        <v>30515000</v>
      </c>
      <c r="I20" s="45">
        <v>45347000</v>
      </c>
      <c r="J20" s="46">
        <v>47342268</v>
      </c>
      <c r="K20" s="48">
        <v>49472670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36403037</v>
      </c>
      <c r="C22" s="58">
        <f aca="true" t="shared" si="3" ref="C22:K22">SUM(C19:C21)</f>
        <v>54034769</v>
      </c>
      <c r="D22" s="59">
        <f t="shared" si="3"/>
        <v>42207542</v>
      </c>
      <c r="E22" s="57">
        <f t="shared" si="3"/>
        <v>40738051</v>
      </c>
      <c r="F22" s="58">
        <f t="shared" si="3"/>
        <v>31692004</v>
      </c>
      <c r="G22" s="60">
        <f t="shared" si="3"/>
        <v>31692004</v>
      </c>
      <c r="H22" s="61">
        <f t="shared" si="3"/>
        <v>53688339</v>
      </c>
      <c r="I22" s="57">
        <f t="shared" si="3"/>
        <v>50571365</v>
      </c>
      <c r="J22" s="58">
        <f t="shared" si="3"/>
        <v>51020408</v>
      </c>
      <c r="K22" s="60">
        <f t="shared" si="3"/>
        <v>53385195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36403037</v>
      </c>
      <c r="C24" s="40">
        <f aca="true" t="shared" si="4" ref="C24:K24">SUM(C22:C23)</f>
        <v>54034769</v>
      </c>
      <c r="D24" s="41">
        <f t="shared" si="4"/>
        <v>42207542</v>
      </c>
      <c r="E24" s="39">
        <f t="shared" si="4"/>
        <v>40738051</v>
      </c>
      <c r="F24" s="40">
        <f t="shared" si="4"/>
        <v>31692004</v>
      </c>
      <c r="G24" s="42">
        <f t="shared" si="4"/>
        <v>31692004</v>
      </c>
      <c r="H24" s="43">
        <f t="shared" si="4"/>
        <v>53688339</v>
      </c>
      <c r="I24" s="39">
        <f t="shared" si="4"/>
        <v>50571365</v>
      </c>
      <c r="J24" s="40">
        <f t="shared" si="4"/>
        <v>51020408</v>
      </c>
      <c r="K24" s="42">
        <f t="shared" si="4"/>
        <v>53385195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257104374</v>
      </c>
      <c r="C27" s="7">
        <v>267407167</v>
      </c>
      <c r="D27" s="69">
        <v>301301360</v>
      </c>
      <c r="E27" s="70">
        <v>36052000</v>
      </c>
      <c r="F27" s="7">
        <v>32272000</v>
      </c>
      <c r="G27" s="71">
        <v>32272000</v>
      </c>
      <c r="H27" s="72">
        <v>-258406659</v>
      </c>
      <c r="I27" s="70">
        <v>46208650</v>
      </c>
      <c r="J27" s="7">
        <v>21519800</v>
      </c>
      <c r="K27" s="71">
        <v>23263916</v>
      </c>
    </row>
    <row r="28" spans="1:11" ht="13.5">
      <c r="A28" s="73" t="s">
        <v>33</v>
      </c>
      <c r="B28" s="6">
        <v>84422438</v>
      </c>
      <c r="C28" s="6">
        <v>123327066</v>
      </c>
      <c r="D28" s="23">
        <v>132712196</v>
      </c>
      <c r="E28" s="24">
        <v>33952000</v>
      </c>
      <c r="F28" s="6">
        <v>27952000</v>
      </c>
      <c r="G28" s="25">
        <v>27952000</v>
      </c>
      <c r="H28" s="26">
        <v>0</v>
      </c>
      <c r="I28" s="24">
        <v>44608650</v>
      </c>
      <c r="J28" s="6">
        <v>20055000</v>
      </c>
      <c r="K28" s="25">
        <v>20777000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172681936</v>
      </c>
      <c r="C31" s="6">
        <v>144080101</v>
      </c>
      <c r="D31" s="23">
        <v>144346831</v>
      </c>
      <c r="E31" s="24">
        <v>2100000</v>
      </c>
      <c r="F31" s="6">
        <v>4320000</v>
      </c>
      <c r="G31" s="25">
        <v>4320000</v>
      </c>
      <c r="H31" s="26">
        <v>0</v>
      </c>
      <c r="I31" s="24">
        <v>1600000</v>
      </c>
      <c r="J31" s="6">
        <v>1464800</v>
      </c>
      <c r="K31" s="25">
        <v>2486916</v>
      </c>
    </row>
    <row r="32" spans="1:11" ht="13.5">
      <c r="A32" s="33" t="s">
        <v>36</v>
      </c>
      <c r="B32" s="7">
        <f>SUM(B28:B31)</f>
        <v>257104374</v>
      </c>
      <c r="C32" s="7">
        <f aca="true" t="shared" si="5" ref="C32:K32">SUM(C28:C31)</f>
        <v>267407167</v>
      </c>
      <c r="D32" s="69">
        <f t="shared" si="5"/>
        <v>277059027</v>
      </c>
      <c r="E32" s="70">
        <f t="shared" si="5"/>
        <v>36052000</v>
      </c>
      <c r="F32" s="7">
        <f t="shared" si="5"/>
        <v>32272000</v>
      </c>
      <c r="G32" s="71">
        <f t="shared" si="5"/>
        <v>32272000</v>
      </c>
      <c r="H32" s="72">
        <f t="shared" si="5"/>
        <v>0</v>
      </c>
      <c r="I32" s="70">
        <f t="shared" si="5"/>
        <v>46208650</v>
      </c>
      <c r="J32" s="7">
        <f t="shared" si="5"/>
        <v>21519800</v>
      </c>
      <c r="K32" s="71">
        <f t="shared" si="5"/>
        <v>23263916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97401161</v>
      </c>
      <c r="C35" s="6">
        <v>109317132</v>
      </c>
      <c r="D35" s="23">
        <v>156557691</v>
      </c>
      <c r="E35" s="24">
        <v>39669496</v>
      </c>
      <c r="F35" s="6">
        <v>39669496</v>
      </c>
      <c r="G35" s="25">
        <v>39669496</v>
      </c>
      <c r="H35" s="26">
        <v>4345998</v>
      </c>
      <c r="I35" s="24">
        <v>73645577</v>
      </c>
      <c r="J35" s="6">
        <v>79541536</v>
      </c>
      <c r="K35" s="25">
        <v>79041920</v>
      </c>
    </row>
    <row r="36" spans="1:11" ht="13.5">
      <c r="A36" s="22" t="s">
        <v>39</v>
      </c>
      <c r="B36" s="6">
        <v>293232095</v>
      </c>
      <c r="C36" s="6">
        <v>327767771</v>
      </c>
      <c r="D36" s="23">
        <v>348083311</v>
      </c>
      <c r="E36" s="24">
        <v>366494068</v>
      </c>
      <c r="F36" s="6">
        <v>362714068</v>
      </c>
      <c r="G36" s="25">
        <v>362714068</v>
      </c>
      <c r="H36" s="26">
        <v>43922271</v>
      </c>
      <c r="I36" s="24">
        <v>380321433</v>
      </c>
      <c r="J36" s="6">
        <v>397387255</v>
      </c>
      <c r="K36" s="25">
        <v>434423171</v>
      </c>
    </row>
    <row r="37" spans="1:11" ht="13.5">
      <c r="A37" s="22" t="s">
        <v>40</v>
      </c>
      <c r="B37" s="6">
        <v>120453403</v>
      </c>
      <c r="C37" s="6">
        <v>114944346</v>
      </c>
      <c r="D37" s="23">
        <v>133304926</v>
      </c>
      <c r="E37" s="24">
        <v>33156219</v>
      </c>
      <c r="F37" s="6">
        <v>23890154</v>
      </c>
      <c r="G37" s="25">
        <v>23890154</v>
      </c>
      <c r="H37" s="26">
        <v>-5769839</v>
      </c>
      <c r="I37" s="24">
        <v>48187130</v>
      </c>
      <c r="J37" s="6">
        <v>26772933</v>
      </c>
      <c r="K37" s="25">
        <v>26772933</v>
      </c>
    </row>
    <row r="38" spans="1:11" ht="13.5">
      <c r="A38" s="22" t="s">
        <v>41</v>
      </c>
      <c r="B38" s="6">
        <v>56350</v>
      </c>
      <c r="C38" s="6">
        <v>61800</v>
      </c>
      <c r="D38" s="23">
        <v>51800</v>
      </c>
      <c r="E38" s="24">
        <v>0</v>
      </c>
      <c r="F38" s="6">
        <v>9295172</v>
      </c>
      <c r="G38" s="25">
        <v>9295172</v>
      </c>
      <c r="H38" s="26">
        <v>338898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233720466</v>
      </c>
      <c r="C39" s="6">
        <v>268041044</v>
      </c>
      <c r="D39" s="23">
        <v>329155625</v>
      </c>
      <c r="E39" s="24">
        <v>332269294</v>
      </c>
      <c r="F39" s="6">
        <v>337506234</v>
      </c>
      <c r="G39" s="25">
        <v>337506234</v>
      </c>
      <c r="H39" s="26">
        <v>16</v>
      </c>
      <c r="I39" s="24">
        <v>355208515</v>
      </c>
      <c r="J39" s="6">
        <v>399135450</v>
      </c>
      <c r="K39" s="25">
        <v>433306963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170678398</v>
      </c>
      <c r="F42" s="6">
        <v>170678398</v>
      </c>
      <c r="G42" s="25">
        <v>170678398</v>
      </c>
      <c r="H42" s="26">
        <v>0</v>
      </c>
      <c r="I42" s="24">
        <v>53508521</v>
      </c>
      <c r="J42" s="6">
        <v>40879638</v>
      </c>
      <c r="K42" s="25">
        <v>39746766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-36052000</v>
      </c>
      <c r="G43" s="25">
        <v>-36052000</v>
      </c>
      <c r="H43" s="26">
        <v>0</v>
      </c>
      <c r="I43" s="24">
        <v>-43947000</v>
      </c>
      <c r="J43" s="6">
        <v>-34593400</v>
      </c>
      <c r="K43" s="25">
        <v>-39249628</v>
      </c>
    </row>
    <row r="44" spans="1:11" ht="13.5">
      <c r="A44" s="22" t="s">
        <v>46</v>
      </c>
      <c r="B44" s="6">
        <v>235192</v>
      </c>
      <c r="C44" s="6">
        <v>-14332</v>
      </c>
      <c r="D44" s="23">
        <v>-10014</v>
      </c>
      <c r="E44" s="24">
        <v>26928</v>
      </c>
      <c r="F44" s="6">
        <v>0</v>
      </c>
      <c r="G44" s="25">
        <v>0</v>
      </c>
      <c r="H44" s="26">
        <v>4154</v>
      </c>
      <c r="I44" s="24">
        <v>237774</v>
      </c>
      <c r="J44" s="6">
        <v>-237774</v>
      </c>
      <c r="K44" s="25">
        <v>0</v>
      </c>
    </row>
    <row r="45" spans="1:11" ht="13.5">
      <c r="A45" s="33" t="s">
        <v>47</v>
      </c>
      <c r="B45" s="7">
        <v>235192</v>
      </c>
      <c r="C45" s="7">
        <v>-14251</v>
      </c>
      <c r="D45" s="69">
        <v>-9782</v>
      </c>
      <c r="E45" s="70">
        <v>170705326</v>
      </c>
      <c r="F45" s="7">
        <v>141026398</v>
      </c>
      <c r="G45" s="71">
        <v>141026398</v>
      </c>
      <c r="H45" s="72">
        <v>41429974</v>
      </c>
      <c r="I45" s="70">
        <v>34837360</v>
      </c>
      <c r="J45" s="7">
        <v>6048464</v>
      </c>
      <c r="K45" s="71">
        <v>497138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10037279</v>
      </c>
      <c r="C48" s="6">
        <v>3070415</v>
      </c>
      <c r="D48" s="23">
        <v>25038357</v>
      </c>
      <c r="E48" s="24">
        <v>6637774</v>
      </c>
      <c r="F48" s="6">
        <v>6637774</v>
      </c>
      <c r="G48" s="25">
        <v>6637774</v>
      </c>
      <c r="H48" s="26">
        <v>-15189923</v>
      </c>
      <c r="I48" s="24">
        <v>33244485</v>
      </c>
      <c r="J48" s="6">
        <v>38201197</v>
      </c>
      <c r="K48" s="25">
        <v>37288257</v>
      </c>
    </row>
    <row r="49" spans="1:11" ht="13.5">
      <c r="A49" s="22" t="s">
        <v>50</v>
      </c>
      <c r="B49" s="6">
        <f>+B75</f>
        <v>126260822</v>
      </c>
      <c r="C49" s="6">
        <f aca="true" t="shared" si="6" ref="C49:K49">+C75</f>
        <v>265277105</v>
      </c>
      <c r="D49" s="23">
        <f t="shared" si="6"/>
        <v>321301910</v>
      </c>
      <c r="E49" s="24">
        <f t="shared" si="6"/>
        <v>8955280.094524179</v>
      </c>
      <c r="F49" s="6">
        <f t="shared" si="6"/>
        <v>1126473.0945241787</v>
      </c>
      <c r="G49" s="25">
        <f t="shared" si="6"/>
        <v>1126473.0945241787</v>
      </c>
      <c r="H49" s="26">
        <f t="shared" si="6"/>
        <v>10191145</v>
      </c>
      <c r="I49" s="24">
        <f t="shared" si="6"/>
        <v>32119149.17857455</v>
      </c>
      <c r="J49" s="6">
        <f t="shared" si="6"/>
        <v>-4653485.0813816525</v>
      </c>
      <c r="K49" s="25">
        <f t="shared" si="6"/>
        <v>-4913322.782554705</v>
      </c>
    </row>
    <row r="50" spans="1:11" ht="13.5">
      <c r="A50" s="33" t="s">
        <v>51</v>
      </c>
      <c r="B50" s="7">
        <f>+B48-B49</f>
        <v>-116223543</v>
      </c>
      <c r="C50" s="7">
        <f aca="true" t="shared" si="7" ref="C50:K50">+C48-C49</f>
        <v>-262206690</v>
      </c>
      <c r="D50" s="69">
        <f t="shared" si="7"/>
        <v>-296263553</v>
      </c>
      <c r="E50" s="70">
        <f t="shared" si="7"/>
        <v>-2317506.0945241787</v>
      </c>
      <c r="F50" s="7">
        <f t="shared" si="7"/>
        <v>5511300.905475821</v>
      </c>
      <c r="G50" s="71">
        <f t="shared" si="7"/>
        <v>5511300.905475821</v>
      </c>
      <c r="H50" s="72">
        <f t="shared" si="7"/>
        <v>-25381068</v>
      </c>
      <c r="I50" s="70">
        <f t="shared" si="7"/>
        <v>1125335.821425449</v>
      </c>
      <c r="J50" s="7">
        <f t="shared" si="7"/>
        <v>42854682.08138165</v>
      </c>
      <c r="K50" s="71">
        <f t="shared" si="7"/>
        <v>42201579.7825547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247667052</v>
      </c>
      <c r="C53" s="6">
        <v>246756606</v>
      </c>
      <c r="D53" s="23">
        <v>235940305</v>
      </c>
      <c r="E53" s="24">
        <v>332542068</v>
      </c>
      <c r="F53" s="6">
        <v>332762068</v>
      </c>
      <c r="G53" s="25">
        <v>332762068</v>
      </c>
      <c r="H53" s="26">
        <v>2443868</v>
      </c>
      <c r="I53" s="24">
        <v>333712783</v>
      </c>
      <c r="J53" s="6">
        <v>377332255</v>
      </c>
      <c r="K53" s="25">
        <v>413646171</v>
      </c>
    </row>
    <row r="54" spans="1:11" ht="13.5">
      <c r="A54" s="22" t="s">
        <v>54</v>
      </c>
      <c r="B54" s="6">
        <v>0</v>
      </c>
      <c r="C54" s="6">
        <v>12370908</v>
      </c>
      <c r="D54" s="23">
        <v>13375256</v>
      </c>
      <c r="E54" s="24">
        <v>10000000</v>
      </c>
      <c r="F54" s="6">
        <v>12000000</v>
      </c>
      <c r="G54" s="25">
        <v>12000000</v>
      </c>
      <c r="H54" s="26">
        <v>0</v>
      </c>
      <c r="I54" s="24">
        <v>12410000</v>
      </c>
      <c r="J54" s="6">
        <v>12956040</v>
      </c>
      <c r="K54" s="25">
        <v>13539062</v>
      </c>
    </row>
    <row r="55" spans="1:11" ht="13.5">
      <c r="A55" s="22" t="s">
        <v>55</v>
      </c>
      <c r="B55" s="6">
        <v>14081045</v>
      </c>
      <c r="C55" s="6">
        <v>31749353</v>
      </c>
      <c r="D55" s="23">
        <v>40793096</v>
      </c>
      <c r="E55" s="24">
        <v>8360080</v>
      </c>
      <c r="F55" s="6">
        <v>6580080</v>
      </c>
      <c r="G55" s="25">
        <v>6580080</v>
      </c>
      <c r="H55" s="26">
        <v>-23077896</v>
      </c>
      <c r="I55" s="24">
        <v>200000</v>
      </c>
      <c r="J55" s="6">
        <v>208800</v>
      </c>
      <c r="K55" s="25">
        <v>218196</v>
      </c>
    </row>
    <row r="56" spans="1:11" ht="13.5">
      <c r="A56" s="22" t="s">
        <v>56</v>
      </c>
      <c r="B56" s="6">
        <v>706652</v>
      </c>
      <c r="C56" s="6">
        <v>819946</v>
      </c>
      <c r="D56" s="23">
        <v>2724524</v>
      </c>
      <c r="E56" s="24">
        <v>4618000</v>
      </c>
      <c r="F56" s="6">
        <v>5318000</v>
      </c>
      <c r="G56" s="25">
        <v>5318000</v>
      </c>
      <c r="H56" s="26">
        <v>6576571</v>
      </c>
      <c r="I56" s="24">
        <v>7496150</v>
      </c>
      <c r="J56" s="6">
        <v>7825981</v>
      </c>
      <c r="K56" s="25">
        <v>8178151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4625</v>
      </c>
      <c r="F62" s="98">
        <v>4625</v>
      </c>
      <c r="G62" s="99">
        <v>4625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11092</v>
      </c>
      <c r="F65" s="98">
        <v>11092</v>
      </c>
      <c r="G65" s="99">
        <v>11092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0.7591494075686133</v>
      </c>
      <c r="F70" s="5">
        <f t="shared" si="8"/>
        <v>0.7591494075686133</v>
      </c>
      <c r="G70" s="5">
        <f t="shared" si="8"/>
        <v>0.7591494075686133</v>
      </c>
      <c r="H70" s="5">
        <f t="shared" si="8"/>
        <v>0</v>
      </c>
      <c r="I70" s="5">
        <f t="shared" si="8"/>
        <v>0.7550373549873554</v>
      </c>
      <c r="J70" s="5">
        <f t="shared" si="8"/>
        <v>0.7585757847289352</v>
      </c>
      <c r="K70" s="5">
        <f t="shared" si="8"/>
        <v>0.7572867921585362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50231398</v>
      </c>
      <c r="F71" s="2">
        <f t="shared" si="9"/>
        <v>50231398</v>
      </c>
      <c r="G71" s="2">
        <f t="shared" si="9"/>
        <v>50231398</v>
      </c>
      <c r="H71" s="2">
        <f t="shared" si="9"/>
        <v>0</v>
      </c>
      <c r="I71" s="2">
        <f t="shared" si="9"/>
        <v>57736577</v>
      </c>
      <c r="J71" s="2">
        <f t="shared" si="9"/>
        <v>60157472</v>
      </c>
      <c r="K71" s="2">
        <f t="shared" si="9"/>
        <v>62757737</v>
      </c>
    </row>
    <row r="72" spans="1:11" ht="12.75" hidden="1">
      <c r="A72" s="1" t="s">
        <v>136</v>
      </c>
      <c r="B72" s="2">
        <f>+B77</f>
        <v>47200732</v>
      </c>
      <c r="C72" s="2">
        <f aca="true" t="shared" si="10" ref="C72:K72">+C77</f>
        <v>53482656</v>
      </c>
      <c r="D72" s="2">
        <f t="shared" si="10"/>
        <v>43900858</v>
      </c>
      <c r="E72" s="2">
        <f t="shared" si="10"/>
        <v>66168000</v>
      </c>
      <c r="F72" s="2">
        <f t="shared" si="10"/>
        <v>66168000</v>
      </c>
      <c r="G72" s="2">
        <f t="shared" si="10"/>
        <v>66168000</v>
      </c>
      <c r="H72" s="2">
        <f t="shared" si="10"/>
        <v>48695458</v>
      </c>
      <c r="I72" s="2">
        <f t="shared" si="10"/>
        <v>76468504</v>
      </c>
      <c r="J72" s="2">
        <f t="shared" si="10"/>
        <v>79303180</v>
      </c>
      <c r="K72" s="2">
        <f t="shared" si="10"/>
        <v>82871823</v>
      </c>
    </row>
    <row r="73" spans="1:11" ht="12.75" hidden="1">
      <c r="A73" s="1" t="s">
        <v>137</v>
      </c>
      <c r="B73" s="2">
        <f>+B74</f>
        <v>40597820.33333333</v>
      </c>
      <c r="C73" s="2">
        <f aca="true" t="shared" si="11" ref="C73:K73">+(C78+C80+C81+C82)-(B78+B80+B81+B82)</f>
        <v>18909275</v>
      </c>
      <c r="D73" s="2">
        <f t="shared" si="11"/>
        <v>25275184</v>
      </c>
      <c r="E73" s="2">
        <f t="shared" si="11"/>
        <v>-98490179</v>
      </c>
      <c r="F73" s="2">
        <f>+(F78+F80+F81+F82)-(D78+D80+D81+D82)</f>
        <v>-98490179</v>
      </c>
      <c r="G73" s="2">
        <f>+(G78+G80+G81+G82)-(D78+D80+D81+D82)</f>
        <v>-98490179</v>
      </c>
      <c r="H73" s="2">
        <f>+(H78+H80+H81+H82)-(D78+D80+D81+D82)</f>
        <v>-111865351</v>
      </c>
      <c r="I73" s="2">
        <f>+(I78+I80+I81+I82)-(E78+E80+E81+E82)</f>
        <v>7371937</v>
      </c>
      <c r="J73" s="2">
        <f t="shared" si="11"/>
        <v>939247</v>
      </c>
      <c r="K73" s="2">
        <f t="shared" si="11"/>
        <v>413324</v>
      </c>
    </row>
    <row r="74" spans="1:11" ht="12.75" hidden="1">
      <c r="A74" s="1" t="s">
        <v>138</v>
      </c>
      <c r="B74" s="2">
        <f>+TREND(C74:E74)</f>
        <v>40597820.33333333</v>
      </c>
      <c r="C74" s="2">
        <f>+C73</f>
        <v>18909275</v>
      </c>
      <c r="D74" s="2">
        <f aca="true" t="shared" si="12" ref="D74:K74">+D73</f>
        <v>25275184</v>
      </c>
      <c r="E74" s="2">
        <f t="shared" si="12"/>
        <v>-98490179</v>
      </c>
      <c r="F74" s="2">
        <f t="shared" si="12"/>
        <v>-98490179</v>
      </c>
      <c r="G74" s="2">
        <f t="shared" si="12"/>
        <v>-98490179</v>
      </c>
      <c r="H74" s="2">
        <f t="shared" si="12"/>
        <v>-111865351</v>
      </c>
      <c r="I74" s="2">
        <f t="shared" si="12"/>
        <v>7371937</v>
      </c>
      <c r="J74" s="2">
        <f t="shared" si="12"/>
        <v>939247</v>
      </c>
      <c r="K74" s="2">
        <f t="shared" si="12"/>
        <v>413324</v>
      </c>
    </row>
    <row r="75" spans="1:11" ht="12.75" hidden="1">
      <c r="A75" s="1" t="s">
        <v>139</v>
      </c>
      <c r="B75" s="2">
        <f>+B84-(((B80+B81+B78)*B70)-B79)</f>
        <v>126260822</v>
      </c>
      <c r="C75" s="2">
        <f aca="true" t="shared" si="13" ref="C75:K75">+C84-(((C80+C81+C78)*C70)-C79)</f>
        <v>265277105</v>
      </c>
      <c r="D75" s="2">
        <f t="shared" si="13"/>
        <v>321301910</v>
      </c>
      <c r="E75" s="2">
        <f t="shared" si="13"/>
        <v>8955280.094524179</v>
      </c>
      <c r="F75" s="2">
        <f t="shared" si="13"/>
        <v>1126473.0945241787</v>
      </c>
      <c r="G75" s="2">
        <f t="shared" si="13"/>
        <v>1126473.0945241787</v>
      </c>
      <c r="H75" s="2">
        <f t="shared" si="13"/>
        <v>10191145</v>
      </c>
      <c r="I75" s="2">
        <f t="shared" si="13"/>
        <v>32119149.17857455</v>
      </c>
      <c r="J75" s="2">
        <f t="shared" si="13"/>
        <v>-4653485.0813816525</v>
      </c>
      <c r="K75" s="2">
        <f t="shared" si="13"/>
        <v>-4913322.782554705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47200732</v>
      </c>
      <c r="C77" s="3">
        <v>53482656</v>
      </c>
      <c r="D77" s="3">
        <v>43900858</v>
      </c>
      <c r="E77" s="3">
        <v>66168000</v>
      </c>
      <c r="F77" s="3">
        <v>66168000</v>
      </c>
      <c r="G77" s="3">
        <v>66168000</v>
      </c>
      <c r="H77" s="3">
        <v>48695458</v>
      </c>
      <c r="I77" s="3">
        <v>76468504</v>
      </c>
      <c r="J77" s="3">
        <v>79303180</v>
      </c>
      <c r="K77" s="3">
        <v>82871823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105694706</v>
      </c>
      <c r="C79" s="3">
        <v>92149277</v>
      </c>
      <c r="D79" s="3">
        <v>113934699</v>
      </c>
      <c r="E79" s="3">
        <v>23652380</v>
      </c>
      <c r="F79" s="3">
        <v>18910345</v>
      </c>
      <c r="G79" s="3">
        <v>18910345</v>
      </c>
      <c r="H79" s="3">
        <v>-5715070</v>
      </c>
      <c r="I79" s="3">
        <v>36943997</v>
      </c>
      <c r="J79" s="3">
        <v>22203574</v>
      </c>
      <c r="K79" s="3">
        <v>22203574</v>
      </c>
    </row>
    <row r="80" spans="1:11" ht="12.75" hidden="1">
      <c r="A80" s="1" t="s">
        <v>68</v>
      </c>
      <c r="B80" s="3">
        <v>15672661</v>
      </c>
      <c r="C80" s="3">
        <v>27706426</v>
      </c>
      <c r="D80" s="3">
        <v>40475836</v>
      </c>
      <c r="E80" s="3">
        <v>31598928</v>
      </c>
      <c r="F80" s="3">
        <v>31598928</v>
      </c>
      <c r="G80" s="3">
        <v>31598928</v>
      </c>
      <c r="H80" s="3">
        <v>3572917</v>
      </c>
      <c r="I80" s="3">
        <v>36283639</v>
      </c>
      <c r="J80" s="3">
        <v>36996113</v>
      </c>
      <c r="K80" s="3">
        <v>37154383</v>
      </c>
    </row>
    <row r="81" spans="1:11" ht="12.75" hidden="1">
      <c r="A81" s="1" t="s">
        <v>69</v>
      </c>
      <c r="B81" s="3">
        <v>71568897</v>
      </c>
      <c r="C81" s="3">
        <v>78444407</v>
      </c>
      <c r="D81" s="3">
        <v>90950181</v>
      </c>
      <c r="E81" s="3">
        <v>1336910</v>
      </c>
      <c r="F81" s="3">
        <v>1336910</v>
      </c>
      <c r="G81" s="3">
        <v>1336910</v>
      </c>
      <c r="H81" s="3">
        <v>15987749</v>
      </c>
      <c r="I81" s="3">
        <v>4024136</v>
      </c>
      <c r="J81" s="3">
        <v>4250909</v>
      </c>
      <c r="K81" s="3">
        <v>4505963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50231398</v>
      </c>
      <c r="F83" s="3">
        <v>50231398</v>
      </c>
      <c r="G83" s="3">
        <v>50231398</v>
      </c>
      <c r="H83" s="3">
        <v>0</v>
      </c>
      <c r="I83" s="3">
        <v>57736577</v>
      </c>
      <c r="J83" s="3">
        <v>60157472</v>
      </c>
      <c r="K83" s="3">
        <v>62757737</v>
      </c>
    </row>
    <row r="84" spans="1:11" ht="12.75" hidden="1">
      <c r="A84" s="1" t="s">
        <v>72</v>
      </c>
      <c r="B84" s="3">
        <v>20566116</v>
      </c>
      <c r="C84" s="3">
        <v>173127828</v>
      </c>
      <c r="D84" s="3">
        <v>207367211</v>
      </c>
      <c r="E84" s="3">
        <v>10306122</v>
      </c>
      <c r="F84" s="3">
        <v>7219350</v>
      </c>
      <c r="G84" s="3">
        <v>7219350</v>
      </c>
      <c r="H84" s="3">
        <v>15906215</v>
      </c>
      <c r="I84" s="3">
        <v>25609028</v>
      </c>
      <c r="J84" s="3">
        <v>4431933</v>
      </c>
      <c r="K84" s="3">
        <v>4431933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89864626</v>
      </c>
      <c r="C5" s="6">
        <v>92363756</v>
      </c>
      <c r="D5" s="23">
        <v>95024244</v>
      </c>
      <c r="E5" s="24">
        <v>101629028</v>
      </c>
      <c r="F5" s="6">
        <v>99629028</v>
      </c>
      <c r="G5" s="25">
        <v>99629028</v>
      </c>
      <c r="H5" s="26">
        <v>99518001</v>
      </c>
      <c r="I5" s="24">
        <v>104746190</v>
      </c>
      <c r="J5" s="6">
        <v>109145530</v>
      </c>
      <c r="K5" s="25">
        <v>113947936</v>
      </c>
    </row>
    <row r="6" spans="1:11" ht="13.5">
      <c r="A6" s="22" t="s">
        <v>18</v>
      </c>
      <c r="B6" s="6">
        <v>9434419</v>
      </c>
      <c r="C6" s="6">
        <v>9928737</v>
      </c>
      <c r="D6" s="23">
        <v>10061184</v>
      </c>
      <c r="E6" s="24">
        <v>9936637</v>
      </c>
      <c r="F6" s="6">
        <v>9406193</v>
      </c>
      <c r="G6" s="25">
        <v>9406193</v>
      </c>
      <c r="H6" s="26">
        <v>10343958</v>
      </c>
      <c r="I6" s="24">
        <v>9773035</v>
      </c>
      <c r="J6" s="6">
        <v>10183503</v>
      </c>
      <c r="K6" s="25">
        <v>10631576</v>
      </c>
    </row>
    <row r="7" spans="1:11" ht="13.5">
      <c r="A7" s="22" t="s">
        <v>19</v>
      </c>
      <c r="B7" s="6">
        <v>14285877</v>
      </c>
      <c r="C7" s="6">
        <v>14249699</v>
      </c>
      <c r="D7" s="23">
        <v>13128271</v>
      </c>
      <c r="E7" s="24">
        <v>12893276</v>
      </c>
      <c r="F7" s="6">
        <v>8000000</v>
      </c>
      <c r="G7" s="25">
        <v>8000000</v>
      </c>
      <c r="H7" s="26">
        <v>3595089</v>
      </c>
      <c r="I7" s="24">
        <v>8312000</v>
      </c>
      <c r="J7" s="6">
        <v>8661104</v>
      </c>
      <c r="K7" s="25">
        <v>9042193</v>
      </c>
    </row>
    <row r="8" spans="1:11" ht="13.5">
      <c r="A8" s="22" t="s">
        <v>20</v>
      </c>
      <c r="B8" s="6">
        <v>132375343</v>
      </c>
      <c r="C8" s="6">
        <v>133555884</v>
      </c>
      <c r="D8" s="23">
        <v>149247400</v>
      </c>
      <c r="E8" s="24">
        <v>164871650</v>
      </c>
      <c r="F8" s="6">
        <v>183287450</v>
      </c>
      <c r="G8" s="25">
        <v>183287450</v>
      </c>
      <c r="H8" s="26">
        <v>180543824</v>
      </c>
      <c r="I8" s="24">
        <v>162880650</v>
      </c>
      <c r="J8" s="6">
        <v>169157500</v>
      </c>
      <c r="K8" s="25">
        <v>166323550</v>
      </c>
    </row>
    <row r="9" spans="1:11" ht="13.5">
      <c r="A9" s="22" t="s">
        <v>21</v>
      </c>
      <c r="B9" s="6">
        <v>25964366</v>
      </c>
      <c r="C9" s="6">
        <v>26134743</v>
      </c>
      <c r="D9" s="23">
        <v>24596356</v>
      </c>
      <c r="E9" s="24">
        <v>25773366</v>
      </c>
      <c r="F9" s="6">
        <v>20065870</v>
      </c>
      <c r="G9" s="25">
        <v>20065870</v>
      </c>
      <c r="H9" s="26">
        <v>24075879</v>
      </c>
      <c r="I9" s="24">
        <v>20361233</v>
      </c>
      <c r="J9" s="6">
        <v>20953355</v>
      </c>
      <c r="K9" s="25">
        <v>21591569</v>
      </c>
    </row>
    <row r="10" spans="1:11" ht="25.5">
      <c r="A10" s="27" t="s">
        <v>128</v>
      </c>
      <c r="B10" s="28">
        <f>SUM(B5:B9)</f>
        <v>271924631</v>
      </c>
      <c r="C10" s="29">
        <f aca="true" t="shared" si="0" ref="C10:K10">SUM(C5:C9)</f>
        <v>276232819</v>
      </c>
      <c r="D10" s="30">
        <f t="shared" si="0"/>
        <v>292057455</v>
      </c>
      <c r="E10" s="28">
        <f t="shared" si="0"/>
        <v>315103957</v>
      </c>
      <c r="F10" s="29">
        <f t="shared" si="0"/>
        <v>320388541</v>
      </c>
      <c r="G10" s="31">
        <f t="shared" si="0"/>
        <v>320388541</v>
      </c>
      <c r="H10" s="32">
        <f t="shared" si="0"/>
        <v>318076751</v>
      </c>
      <c r="I10" s="28">
        <f t="shared" si="0"/>
        <v>306073108</v>
      </c>
      <c r="J10" s="29">
        <f t="shared" si="0"/>
        <v>318100992</v>
      </c>
      <c r="K10" s="31">
        <f t="shared" si="0"/>
        <v>321536824</v>
      </c>
    </row>
    <row r="11" spans="1:11" ht="13.5">
      <c r="A11" s="22" t="s">
        <v>22</v>
      </c>
      <c r="B11" s="6">
        <v>86916455</v>
      </c>
      <c r="C11" s="6">
        <v>103292816</v>
      </c>
      <c r="D11" s="23">
        <v>125697523</v>
      </c>
      <c r="E11" s="24">
        <v>115104757</v>
      </c>
      <c r="F11" s="6">
        <v>134506331</v>
      </c>
      <c r="G11" s="25">
        <v>134506331</v>
      </c>
      <c r="H11" s="26">
        <v>127575166</v>
      </c>
      <c r="I11" s="24">
        <v>145345229</v>
      </c>
      <c r="J11" s="6">
        <v>151449733</v>
      </c>
      <c r="K11" s="25">
        <v>158113510</v>
      </c>
    </row>
    <row r="12" spans="1:11" ht="13.5">
      <c r="A12" s="22" t="s">
        <v>23</v>
      </c>
      <c r="B12" s="6">
        <v>13530312</v>
      </c>
      <c r="C12" s="6">
        <v>14487719</v>
      </c>
      <c r="D12" s="23">
        <v>15086928</v>
      </c>
      <c r="E12" s="24">
        <v>16705969</v>
      </c>
      <c r="F12" s="6">
        <v>16705969</v>
      </c>
      <c r="G12" s="25">
        <v>16705969</v>
      </c>
      <c r="H12" s="26">
        <v>15077970</v>
      </c>
      <c r="I12" s="24">
        <v>17357503</v>
      </c>
      <c r="J12" s="6">
        <v>18086516</v>
      </c>
      <c r="K12" s="25">
        <v>18882322</v>
      </c>
    </row>
    <row r="13" spans="1:11" ht="13.5">
      <c r="A13" s="22" t="s">
        <v>129</v>
      </c>
      <c r="B13" s="6">
        <v>40083005</v>
      </c>
      <c r="C13" s="6">
        <v>55238102</v>
      </c>
      <c r="D13" s="23">
        <v>65035667</v>
      </c>
      <c r="E13" s="24">
        <v>41786620</v>
      </c>
      <c r="F13" s="6">
        <v>43224363</v>
      </c>
      <c r="G13" s="25">
        <v>43224363</v>
      </c>
      <c r="H13" s="26">
        <v>39621057</v>
      </c>
      <c r="I13" s="24">
        <v>43592522</v>
      </c>
      <c r="J13" s="6">
        <v>44687764</v>
      </c>
      <c r="K13" s="25">
        <v>44791537</v>
      </c>
    </row>
    <row r="14" spans="1:11" ht="13.5">
      <c r="A14" s="22" t="s">
        <v>24</v>
      </c>
      <c r="B14" s="6">
        <v>323355</v>
      </c>
      <c r="C14" s="6">
        <v>161394</v>
      </c>
      <c r="D14" s="23">
        <v>26521</v>
      </c>
      <c r="E14" s="24">
        <v>386631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130</v>
      </c>
      <c r="B15" s="6">
        <v>2029906</v>
      </c>
      <c r="C15" s="6">
        <v>8500652</v>
      </c>
      <c r="D15" s="23">
        <v>6466781</v>
      </c>
      <c r="E15" s="24">
        <v>7240127</v>
      </c>
      <c r="F15" s="6">
        <v>15156505</v>
      </c>
      <c r="G15" s="25">
        <v>15156505</v>
      </c>
      <c r="H15" s="26">
        <v>11172902</v>
      </c>
      <c r="I15" s="24">
        <v>5724423</v>
      </c>
      <c r="J15" s="6">
        <v>10851881</v>
      </c>
      <c r="K15" s="25">
        <v>11084308</v>
      </c>
    </row>
    <row r="16" spans="1:11" ht="13.5">
      <c r="A16" s="22" t="s">
        <v>20</v>
      </c>
      <c r="B16" s="6">
        <v>5650487</v>
      </c>
      <c r="C16" s="6">
        <v>4815363</v>
      </c>
      <c r="D16" s="23">
        <v>3386199</v>
      </c>
      <c r="E16" s="24">
        <v>4477154</v>
      </c>
      <c r="F16" s="6">
        <v>3465873</v>
      </c>
      <c r="G16" s="25">
        <v>3465873</v>
      </c>
      <c r="H16" s="26">
        <v>2018366</v>
      </c>
      <c r="I16" s="24">
        <v>2601252</v>
      </c>
      <c r="J16" s="6">
        <v>2153583</v>
      </c>
      <c r="K16" s="25">
        <v>2164189</v>
      </c>
    </row>
    <row r="17" spans="1:11" ht="13.5">
      <c r="A17" s="22" t="s">
        <v>25</v>
      </c>
      <c r="B17" s="6">
        <v>106054760</v>
      </c>
      <c r="C17" s="6">
        <v>147238944</v>
      </c>
      <c r="D17" s="23">
        <v>166440126</v>
      </c>
      <c r="E17" s="24">
        <v>120403085</v>
      </c>
      <c r="F17" s="6">
        <v>160855345</v>
      </c>
      <c r="G17" s="25">
        <v>160855345</v>
      </c>
      <c r="H17" s="26">
        <v>99232420</v>
      </c>
      <c r="I17" s="24">
        <v>111729565</v>
      </c>
      <c r="J17" s="6">
        <v>108847136</v>
      </c>
      <c r="K17" s="25">
        <v>111772552</v>
      </c>
    </row>
    <row r="18" spans="1:11" ht="13.5">
      <c r="A18" s="33" t="s">
        <v>26</v>
      </c>
      <c r="B18" s="34">
        <f>SUM(B11:B17)</f>
        <v>254588280</v>
      </c>
      <c r="C18" s="35">
        <f aca="true" t="shared" si="1" ref="C18:K18">SUM(C11:C17)</f>
        <v>333734990</v>
      </c>
      <c r="D18" s="36">
        <f t="shared" si="1"/>
        <v>382139745</v>
      </c>
      <c r="E18" s="34">
        <f t="shared" si="1"/>
        <v>306104343</v>
      </c>
      <c r="F18" s="35">
        <f t="shared" si="1"/>
        <v>373914386</v>
      </c>
      <c r="G18" s="37">
        <f t="shared" si="1"/>
        <v>373914386</v>
      </c>
      <c r="H18" s="38">
        <f t="shared" si="1"/>
        <v>294697881</v>
      </c>
      <c r="I18" s="34">
        <f t="shared" si="1"/>
        <v>326350494</v>
      </c>
      <c r="J18" s="35">
        <f t="shared" si="1"/>
        <v>336076613</v>
      </c>
      <c r="K18" s="37">
        <f t="shared" si="1"/>
        <v>346808418</v>
      </c>
    </row>
    <row r="19" spans="1:11" ht="13.5">
      <c r="A19" s="33" t="s">
        <v>27</v>
      </c>
      <c r="B19" s="39">
        <f>+B10-B18</f>
        <v>17336351</v>
      </c>
      <c r="C19" s="40">
        <f aca="true" t="shared" si="2" ref="C19:K19">+C10-C18</f>
        <v>-57502171</v>
      </c>
      <c r="D19" s="41">
        <f t="shared" si="2"/>
        <v>-90082290</v>
      </c>
      <c r="E19" s="39">
        <f t="shared" si="2"/>
        <v>8999614</v>
      </c>
      <c r="F19" s="40">
        <f t="shared" si="2"/>
        <v>-53525845</v>
      </c>
      <c r="G19" s="42">
        <f t="shared" si="2"/>
        <v>-53525845</v>
      </c>
      <c r="H19" s="43">
        <f t="shared" si="2"/>
        <v>23378870</v>
      </c>
      <c r="I19" s="39">
        <f t="shared" si="2"/>
        <v>-20277386</v>
      </c>
      <c r="J19" s="40">
        <f t="shared" si="2"/>
        <v>-17975621</v>
      </c>
      <c r="K19" s="42">
        <f t="shared" si="2"/>
        <v>-25271594</v>
      </c>
    </row>
    <row r="20" spans="1:11" ht="25.5">
      <c r="A20" s="44" t="s">
        <v>28</v>
      </c>
      <c r="B20" s="45">
        <v>50598069</v>
      </c>
      <c r="C20" s="46">
        <v>31178268</v>
      </c>
      <c r="D20" s="47">
        <v>20702502</v>
      </c>
      <c r="E20" s="45">
        <v>28968350</v>
      </c>
      <c r="F20" s="46">
        <v>37413050</v>
      </c>
      <c r="G20" s="48">
        <v>37413050</v>
      </c>
      <c r="H20" s="49">
        <v>19705979</v>
      </c>
      <c r="I20" s="45">
        <v>30640350</v>
      </c>
      <c r="J20" s="46">
        <v>32898500</v>
      </c>
      <c r="K20" s="48">
        <v>34248450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67934420</v>
      </c>
      <c r="C22" s="58">
        <f aca="true" t="shared" si="3" ref="C22:K22">SUM(C19:C21)</f>
        <v>-26323903</v>
      </c>
      <c r="D22" s="59">
        <f t="shared" si="3"/>
        <v>-69379788</v>
      </c>
      <c r="E22" s="57">
        <f t="shared" si="3"/>
        <v>37967964</v>
      </c>
      <c r="F22" s="58">
        <f t="shared" si="3"/>
        <v>-16112795</v>
      </c>
      <c r="G22" s="60">
        <f t="shared" si="3"/>
        <v>-16112795</v>
      </c>
      <c r="H22" s="61">
        <f t="shared" si="3"/>
        <v>43084849</v>
      </c>
      <c r="I22" s="57">
        <f t="shared" si="3"/>
        <v>10362964</v>
      </c>
      <c r="J22" s="58">
        <f t="shared" si="3"/>
        <v>14922879</v>
      </c>
      <c r="K22" s="60">
        <f t="shared" si="3"/>
        <v>8976856</v>
      </c>
    </row>
    <row r="23" spans="1:11" ht="13.5">
      <c r="A23" s="50" t="s">
        <v>29</v>
      </c>
      <c r="B23" s="6">
        <v>69525969</v>
      </c>
      <c r="C23" s="6">
        <v>-26506703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137460389</v>
      </c>
      <c r="C24" s="40">
        <f aca="true" t="shared" si="4" ref="C24:K24">SUM(C22:C23)</f>
        <v>-52830606</v>
      </c>
      <c r="D24" s="41">
        <f t="shared" si="4"/>
        <v>-69379788</v>
      </c>
      <c r="E24" s="39">
        <f t="shared" si="4"/>
        <v>37967964</v>
      </c>
      <c r="F24" s="40">
        <f t="shared" si="4"/>
        <v>-16112795</v>
      </c>
      <c r="G24" s="42">
        <f t="shared" si="4"/>
        <v>-16112795</v>
      </c>
      <c r="H24" s="43">
        <f t="shared" si="4"/>
        <v>43084849</v>
      </c>
      <c r="I24" s="39">
        <f t="shared" si="4"/>
        <v>10362964</v>
      </c>
      <c r="J24" s="40">
        <f t="shared" si="4"/>
        <v>14922879</v>
      </c>
      <c r="K24" s="42">
        <f t="shared" si="4"/>
        <v>8976856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56644742</v>
      </c>
      <c r="C27" s="7">
        <v>40922813</v>
      </c>
      <c r="D27" s="69">
        <v>23734351</v>
      </c>
      <c r="E27" s="70">
        <v>32449172</v>
      </c>
      <c r="F27" s="7">
        <v>51434729</v>
      </c>
      <c r="G27" s="71">
        <v>51434729</v>
      </c>
      <c r="H27" s="72">
        <v>25171042</v>
      </c>
      <c r="I27" s="70">
        <v>38595086</v>
      </c>
      <c r="J27" s="7">
        <v>28607396</v>
      </c>
      <c r="K27" s="71">
        <v>29781260</v>
      </c>
    </row>
    <row r="28" spans="1:11" ht="13.5">
      <c r="A28" s="73" t="s">
        <v>33</v>
      </c>
      <c r="B28" s="6">
        <v>44270616</v>
      </c>
      <c r="C28" s="6">
        <v>25093708</v>
      </c>
      <c r="D28" s="23">
        <v>16263059</v>
      </c>
      <c r="E28" s="24">
        <v>24623088</v>
      </c>
      <c r="F28" s="6">
        <v>32533087</v>
      </c>
      <c r="G28" s="25">
        <v>32533087</v>
      </c>
      <c r="H28" s="26">
        <v>0</v>
      </c>
      <c r="I28" s="24">
        <v>26643781</v>
      </c>
      <c r="J28" s="6">
        <v>28607396</v>
      </c>
      <c r="K28" s="25">
        <v>29781260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14160418</v>
      </c>
      <c r="D31" s="23">
        <v>7716366</v>
      </c>
      <c r="E31" s="24">
        <v>7826084</v>
      </c>
      <c r="F31" s="6">
        <v>18901642</v>
      </c>
      <c r="G31" s="25">
        <v>18901642</v>
      </c>
      <c r="H31" s="26">
        <v>0</v>
      </c>
      <c r="I31" s="24">
        <v>11951305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44270616</v>
      </c>
      <c r="C32" s="7">
        <f aca="true" t="shared" si="5" ref="C32:K32">SUM(C28:C31)</f>
        <v>39254126</v>
      </c>
      <c r="D32" s="69">
        <f t="shared" si="5"/>
        <v>23979425</v>
      </c>
      <c r="E32" s="70">
        <f t="shared" si="5"/>
        <v>32449172</v>
      </c>
      <c r="F32" s="7">
        <f t="shared" si="5"/>
        <v>51434729</v>
      </c>
      <c r="G32" s="71">
        <f t="shared" si="5"/>
        <v>51434729</v>
      </c>
      <c r="H32" s="72">
        <f t="shared" si="5"/>
        <v>0</v>
      </c>
      <c r="I32" s="70">
        <f t="shared" si="5"/>
        <v>38595086</v>
      </c>
      <c r="J32" s="7">
        <f t="shared" si="5"/>
        <v>28607396</v>
      </c>
      <c r="K32" s="71">
        <f t="shared" si="5"/>
        <v>29781260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21529190</v>
      </c>
      <c r="C35" s="6">
        <v>167956</v>
      </c>
      <c r="D35" s="23">
        <v>254623599</v>
      </c>
      <c r="E35" s="24">
        <v>352355294</v>
      </c>
      <c r="F35" s="6">
        <v>214814311</v>
      </c>
      <c r="G35" s="25">
        <v>214814311</v>
      </c>
      <c r="H35" s="26">
        <v>345501258</v>
      </c>
      <c r="I35" s="24">
        <v>254487727</v>
      </c>
      <c r="J35" s="6">
        <v>294331633</v>
      </c>
      <c r="K35" s="25">
        <v>329413429</v>
      </c>
    </row>
    <row r="36" spans="1:11" ht="13.5">
      <c r="A36" s="22" t="s">
        <v>39</v>
      </c>
      <c r="B36" s="6">
        <v>8375577</v>
      </c>
      <c r="C36" s="6">
        <v>-17142102</v>
      </c>
      <c r="D36" s="23">
        <v>714942008</v>
      </c>
      <c r="E36" s="24">
        <v>725989761</v>
      </c>
      <c r="F36" s="6">
        <v>693768746</v>
      </c>
      <c r="G36" s="25">
        <v>693768746</v>
      </c>
      <c r="H36" s="26">
        <v>700499157</v>
      </c>
      <c r="I36" s="24">
        <v>688771310</v>
      </c>
      <c r="J36" s="6">
        <v>672690942</v>
      </c>
      <c r="K36" s="25">
        <v>657680665</v>
      </c>
    </row>
    <row r="37" spans="1:11" ht="13.5">
      <c r="A37" s="22" t="s">
        <v>40</v>
      </c>
      <c r="B37" s="6">
        <v>-41430502</v>
      </c>
      <c r="C37" s="6">
        <v>9654731</v>
      </c>
      <c r="D37" s="23">
        <v>55491759</v>
      </c>
      <c r="E37" s="24">
        <v>73144764</v>
      </c>
      <c r="F37" s="6">
        <v>36538507</v>
      </c>
      <c r="G37" s="25">
        <v>36538507</v>
      </c>
      <c r="H37" s="26">
        <v>91129074</v>
      </c>
      <c r="I37" s="24">
        <v>45227913</v>
      </c>
      <c r="J37" s="6">
        <v>49216753</v>
      </c>
      <c r="K37" s="25">
        <v>55368581</v>
      </c>
    </row>
    <row r="38" spans="1:11" ht="13.5">
      <c r="A38" s="22" t="s">
        <v>41</v>
      </c>
      <c r="B38" s="6">
        <v>-688203</v>
      </c>
      <c r="C38" s="6">
        <v>-141913</v>
      </c>
      <c r="D38" s="23">
        <v>33437247</v>
      </c>
      <c r="E38" s="24">
        <v>40679648</v>
      </c>
      <c r="F38" s="6">
        <v>36904632</v>
      </c>
      <c r="G38" s="25">
        <v>36904632</v>
      </c>
      <c r="H38" s="26">
        <v>31966371</v>
      </c>
      <c r="I38" s="24">
        <v>41469759</v>
      </c>
      <c r="J38" s="6">
        <v>46321550</v>
      </c>
      <c r="K38" s="25">
        <v>51264384</v>
      </c>
    </row>
    <row r="39" spans="1:11" ht="13.5">
      <c r="A39" s="22" t="s">
        <v>42</v>
      </c>
      <c r="B39" s="6">
        <v>73615003</v>
      </c>
      <c r="C39" s="6">
        <v>-26669781</v>
      </c>
      <c r="D39" s="23">
        <v>950016384</v>
      </c>
      <c r="E39" s="24">
        <v>964521036</v>
      </c>
      <c r="F39" s="6">
        <v>835139918</v>
      </c>
      <c r="G39" s="25">
        <v>835139918</v>
      </c>
      <c r="H39" s="26">
        <v>922904968</v>
      </c>
      <c r="I39" s="24">
        <v>856561367</v>
      </c>
      <c r="J39" s="6">
        <v>871484273</v>
      </c>
      <c r="K39" s="25">
        <v>880461127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7089615</v>
      </c>
      <c r="C42" s="6">
        <v>7685314</v>
      </c>
      <c r="D42" s="23">
        <v>-2689130</v>
      </c>
      <c r="E42" s="24">
        <v>66536730</v>
      </c>
      <c r="F42" s="6">
        <v>82414259</v>
      </c>
      <c r="G42" s="25">
        <v>82414259</v>
      </c>
      <c r="H42" s="26">
        <v>320326209</v>
      </c>
      <c r="I42" s="24">
        <v>42605056</v>
      </c>
      <c r="J42" s="6">
        <v>41100663</v>
      </c>
      <c r="K42" s="25">
        <v>50875555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-32505853</v>
      </c>
      <c r="F43" s="6">
        <v>-51434729</v>
      </c>
      <c r="G43" s="25">
        <v>-51434729</v>
      </c>
      <c r="H43" s="26">
        <v>149890</v>
      </c>
      <c r="I43" s="24">
        <v>-47552330</v>
      </c>
      <c r="J43" s="6">
        <v>-32898504</v>
      </c>
      <c r="K43" s="25">
        <v>-34248449</v>
      </c>
    </row>
    <row r="44" spans="1:11" ht="13.5">
      <c r="A44" s="22" t="s">
        <v>46</v>
      </c>
      <c r="B44" s="6">
        <v>192130</v>
      </c>
      <c r="C44" s="6">
        <v>26321</v>
      </c>
      <c r="D44" s="23">
        <v>1233334</v>
      </c>
      <c r="E44" s="24">
        <v>-1642645</v>
      </c>
      <c r="F44" s="6">
        <v>1592645</v>
      </c>
      <c r="G44" s="25">
        <v>1592645</v>
      </c>
      <c r="H44" s="26">
        <v>-2443002</v>
      </c>
      <c r="I44" s="24">
        <v>-8237</v>
      </c>
      <c r="J44" s="6">
        <v>19394</v>
      </c>
      <c r="K44" s="25">
        <v>19569</v>
      </c>
    </row>
    <row r="45" spans="1:11" ht="13.5">
      <c r="A45" s="33" t="s">
        <v>47</v>
      </c>
      <c r="B45" s="7">
        <v>7281745</v>
      </c>
      <c r="C45" s="7">
        <v>32373372</v>
      </c>
      <c r="D45" s="69">
        <v>203400529</v>
      </c>
      <c r="E45" s="70">
        <v>241505904</v>
      </c>
      <c r="F45" s="7">
        <v>227259994</v>
      </c>
      <c r="G45" s="71">
        <v>227259994</v>
      </c>
      <c r="H45" s="72">
        <v>515231428</v>
      </c>
      <c r="I45" s="70">
        <v>125104044</v>
      </c>
      <c r="J45" s="7">
        <v>133325597</v>
      </c>
      <c r="K45" s="71">
        <v>149972272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-5635360</v>
      </c>
      <c r="C48" s="6">
        <v>4274901</v>
      </c>
      <c r="D48" s="23">
        <v>194688074</v>
      </c>
      <c r="E48" s="24">
        <v>241926270</v>
      </c>
      <c r="F48" s="6">
        <v>118143383</v>
      </c>
      <c r="G48" s="25">
        <v>118143383</v>
      </c>
      <c r="H48" s="26">
        <v>260509629</v>
      </c>
      <c r="I48" s="24">
        <v>125104044</v>
      </c>
      <c r="J48" s="6">
        <v>133325597</v>
      </c>
      <c r="K48" s="25">
        <v>149972272</v>
      </c>
    </row>
    <row r="49" spans="1:11" ht="13.5">
      <c r="A49" s="22" t="s">
        <v>50</v>
      </c>
      <c r="B49" s="6">
        <f>+B75</f>
        <v>-58721744.93810241</v>
      </c>
      <c r="C49" s="6">
        <f aca="true" t="shared" si="6" ref="C49:K49">+C75</f>
        <v>15447502</v>
      </c>
      <c r="D49" s="23">
        <f t="shared" si="6"/>
        <v>98096094</v>
      </c>
      <c r="E49" s="24">
        <f t="shared" si="6"/>
        <v>-4297089.06104663</v>
      </c>
      <c r="F49" s="6">
        <f t="shared" si="6"/>
        <v>-7866013.186517522</v>
      </c>
      <c r="G49" s="25">
        <f t="shared" si="6"/>
        <v>-7866013.186517522</v>
      </c>
      <c r="H49" s="26">
        <f t="shared" si="6"/>
        <v>67477535.53617121</v>
      </c>
      <c r="I49" s="24">
        <f t="shared" si="6"/>
        <v>-20511825.18158488</v>
      </c>
      <c r="J49" s="6">
        <f t="shared" si="6"/>
        <v>-42677551.14487764</v>
      </c>
      <c r="K49" s="25">
        <f t="shared" si="6"/>
        <v>-67421722.10659981</v>
      </c>
    </row>
    <row r="50" spans="1:11" ht="13.5">
      <c r="A50" s="33" t="s">
        <v>51</v>
      </c>
      <c r="B50" s="7">
        <f>+B48-B49</f>
        <v>53086384.93810241</v>
      </c>
      <c r="C50" s="7">
        <f aca="true" t="shared" si="7" ref="C50:K50">+C48-C49</f>
        <v>-11172601</v>
      </c>
      <c r="D50" s="69">
        <f t="shared" si="7"/>
        <v>96591980</v>
      </c>
      <c r="E50" s="70">
        <f t="shared" si="7"/>
        <v>246223359.06104663</v>
      </c>
      <c r="F50" s="7">
        <f t="shared" si="7"/>
        <v>126009396.18651752</v>
      </c>
      <c r="G50" s="71">
        <f t="shared" si="7"/>
        <v>126009396.18651752</v>
      </c>
      <c r="H50" s="72">
        <f t="shared" si="7"/>
        <v>193032093.4638288</v>
      </c>
      <c r="I50" s="70">
        <f t="shared" si="7"/>
        <v>145615869.1815849</v>
      </c>
      <c r="J50" s="7">
        <f t="shared" si="7"/>
        <v>176003148.14487764</v>
      </c>
      <c r="K50" s="71">
        <f t="shared" si="7"/>
        <v>217393994.1065998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8375577</v>
      </c>
      <c r="C53" s="6">
        <v>-76962331</v>
      </c>
      <c r="D53" s="23">
        <v>658412349</v>
      </c>
      <c r="E53" s="24">
        <v>666169530</v>
      </c>
      <c r="F53" s="6">
        <v>637239084</v>
      </c>
      <c r="G53" s="25">
        <v>637239084</v>
      </c>
      <c r="H53" s="26">
        <v>622478916</v>
      </c>
      <c r="I53" s="24">
        <v>625380476</v>
      </c>
      <c r="J53" s="6">
        <v>595692712</v>
      </c>
      <c r="K53" s="25">
        <v>566901175</v>
      </c>
    </row>
    <row r="54" spans="1:11" ht="13.5">
      <c r="A54" s="22" t="s">
        <v>54</v>
      </c>
      <c r="B54" s="6">
        <v>0</v>
      </c>
      <c r="C54" s="6">
        <v>54849898</v>
      </c>
      <c r="D54" s="23">
        <v>41114231</v>
      </c>
      <c r="E54" s="24">
        <v>41786620</v>
      </c>
      <c r="F54" s="6">
        <v>41035343</v>
      </c>
      <c r="G54" s="25">
        <v>41035343</v>
      </c>
      <c r="H54" s="26">
        <v>39621057</v>
      </c>
      <c r="I54" s="24">
        <v>43592522</v>
      </c>
      <c r="J54" s="6">
        <v>44687764</v>
      </c>
      <c r="K54" s="25">
        <v>44791537</v>
      </c>
    </row>
    <row r="55" spans="1:11" ht="13.5">
      <c r="A55" s="22" t="s">
        <v>55</v>
      </c>
      <c r="B55" s="6">
        <v>40592677</v>
      </c>
      <c r="C55" s="6">
        <v>34215572</v>
      </c>
      <c r="D55" s="23">
        <v>23256264</v>
      </c>
      <c r="E55" s="24">
        <v>19730979</v>
      </c>
      <c r="F55" s="6">
        <v>28591780</v>
      </c>
      <c r="G55" s="25">
        <v>28591780</v>
      </c>
      <c r="H55" s="26">
        <v>17244067</v>
      </c>
      <c r="I55" s="24">
        <v>23166910</v>
      </c>
      <c r="J55" s="6">
        <v>3710670</v>
      </c>
      <c r="K55" s="25">
        <v>0</v>
      </c>
    </row>
    <row r="56" spans="1:11" ht="13.5">
      <c r="A56" s="22" t="s">
        <v>56</v>
      </c>
      <c r="B56" s="6">
        <v>24439053</v>
      </c>
      <c r="C56" s="6">
        <v>23388540</v>
      </c>
      <c r="D56" s="23">
        <v>46987555</v>
      </c>
      <c r="E56" s="24">
        <v>16619391</v>
      </c>
      <c r="F56" s="6">
        <v>50387607</v>
      </c>
      <c r="G56" s="25">
        <v>50387607</v>
      </c>
      <c r="H56" s="26">
        <v>27256294</v>
      </c>
      <c r="I56" s="24">
        <v>20423828</v>
      </c>
      <c r="J56" s="6">
        <v>14043936</v>
      </c>
      <c r="K56" s="25">
        <v>14613383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600060</v>
      </c>
      <c r="C59" s="6">
        <v>600060</v>
      </c>
      <c r="D59" s="23">
        <v>0</v>
      </c>
      <c r="E59" s="24">
        <v>637965</v>
      </c>
      <c r="F59" s="6">
        <v>637965</v>
      </c>
      <c r="G59" s="25">
        <v>637965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12000000</v>
      </c>
      <c r="C60" s="6">
        <v>12500000</v>
      </c>
      <c r="D60" s="23">
        <v>0</v>
      </c>
      <c r="E60" s="24">
        <v>15050583</v>
      </c>
      <c r="F60" s="6">
        <v>15050583</v>
      </c>
      <c r="G60" s="25">
        <v>15050583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45107</v>
      </c>
      <c r="C65" s="98">
        <v>45107</v>
      </c>
      <c r="D65" s="99">
        <v>0</v>
      </c>
      <c r="E65" s="97">
        <v>45107</v>
      </c>
      <c r="F65" s="98">
        <v>45107</v>
      </c>
      <c r="G65" s="99">
        <v>45107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-0.00357422055548603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0.9918105801561623</v>
      </c>
      <c r="F70" s="5">
        <f t="shared" si="8"/>
        <v>0.9403691858144754</v>
      </c>
      <c r="G70" s="5">
        <f t="shared" si="8"/>
        <v>0.9403691858144754</v>
      </c>
      <c r="H70" s="5">
        <f t="shared" si="8"/>
        <v>0.9617785084378496</v>
      </c>
      <c r="I70" s="5">
        <f t="shared" si="8"/>
        <v>0.91648521460866</v>
      </c>
      <c r="J70" s="5">
        <f t="shared" si="8"/>
        <v>0.9179056893869583</v>
      </c>
      <c r="K70" s="5">
        <f t="shared" si="8"/>
        <v>1.0185861141518449</v>
      </c>
    </row>
    <row r="71" spans="1:11" ht="12.75" hidden="1">
      <c r="A71" s="1" t="s">
        <v>135</v>
      </c>
      <c r="B71" s="2">
        <f>+B83</f>
        <v>-445884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135809318</v>
      </c>
      <c r="F71" s="2">
        <f t="shared" si="9"/>
        <v>120932507</v>
      </c>
      <c r="G71" s="2">
        <f t="shared" si="9"/>
        <v>120932507</v>
      </c>
      <c r="H71" s="2">
        <f t="shared" si="9"/>
        <v>128546017</v>
      </c>
      <c r="I71" s="2">
        <f t="shared" si="9"/>
        <v>121881807</v>
      </c>
      <c r="J71" s="2">
        <f t="shared" si="9"/>
        <v>126956228</v>
      </c>
      <c r="K71" s="2">
        <f t="shared" si="9"/>
        <v>146791190</v>
      </c>
    </row>
    <row r="72" spans="1:11" ht="12.75" hidden="1">
      <c r="A72" s="1" t="s">
        <v>136</v>
      </c>
      <c r="B72" s="2">
        <f>+B77</f>
        <v>124749996</v>
      </c>
      <c r="C72" s="2">
        <f aca="true" t="shared" si="10" ref="C72:K72">+C77</f>
        <v>128307447</v>
      </c>
      <c r="D72" s="2">
        <f t="shared" si="10"/>
        <v>128833291</v>
      </c>
      <c r="E72" s="2">
        <f t="shared" si="10"/>
        <v>136930701</v>
      </c>
      <c r="F72" s="2">
        <f t="shared" si="10"/>
        <v>128601095</v>
      </c>
      <c r="G72" s="2">
        <f t="shared" si="10"/>
        <v>128601095</v>
      </c>
      <c r="H72" s="2">
        <f t="shared" si="10"/>
        <v>133654491</v>
      </c>
      <c r="I72" s="2">
        <f t="shared" si="10"/>
        <v>132988296</v>
      </c>
      <c r="J72" s="2">
        <f t="shared" si="10"/>
        <v>138310754</v>
      </c>
      <c r="K72" s="2">
        <f t="shared" si="10"/>
        <v>144112695</v>
      </c>
    </row>
    <row r="73" spans="1:11" ht="12.75" hidden="1">
      <c r="A73" s="1" t="s">
        <v>137</v>
      </c>
      <c r="B73" s="2">
        <f>+B74</f>
        <v>-8707622.333333343</v>
      </c>
      <c r="C73" s="2">
        <f aca="true" t="shared" si="11" ref="C73:K73">+(C78+C80+C81+C82)-(B78+B80+B81+B82)</f>
        <v>-22422323</v>
      </c>
      <c r="D73" s="2">
        <f t="shared" si="11"/>
        <v>55193298</v>
      </c>
      <c r="E73" s="2">
        <f t="shared" si="11"/>
        <v>50520715</v>
      </c>
      <c r="F73" s="2">
        <f>+(F78+F80+F81+F82)-(D78+D80+D81+D82)</f>
        <v>36735403</v>
      </c>
      <c r="G73" s="2">
        <f>+(G78+G80+G81+G82)-(D78+D80+D81+D82)</f>
        <v>36735403</v>
      </c>
      <c r="H73" s="2">
        <f>+(H78+H80+H81+H82)-(D78+D80+D81+D82)</f>
        <v>25056104</v>
      </c>
      <c r="I73" s="2">
        <f>+(I78+I80+I81+I82)-(E78+E80+E81+E82)</f>
        <v>18927443</v>
      </c>
      <c r="J73" s="2">
        <f t="shared" si="11"/>
        <v>31622353</v>
      </c>
      <c r="K73" s="2">
        <f t="shared" si="11"/>
        <v>18435121</v>
      </c>
    </row>
    <row r="74" spans="1:11" ht="12.75" hidden="1">
      <c r="A74" s="1" t="s">
        <v>138</v>
      </c>
      <c r="B74" s="2">
        <f>+TREND(C74:E74)</f>
        <v>-8707622.333333343</v>
      </c>
      <c r="C74" s="2">
        <f>+C73</f>
        <v>-22422323</v>
      </c>
      <c r="D74" s="2">
        <f aca="true" t="shared" si="12" ref="D74:K74">+D73</f>
        <v>55193298</v>
      </c>
      <c r="E74" s="2">
        <f t="shared" si="12"/>
        <v>50520715</v>
      </c>
      <c r="F74" s="2">
        <f t="shared" si="12"/>
        <v>36735403</v>
      </c>
      <c r="G74" s="2">
        <f t="shared" si="12"/>
        <v>36735403</v>
      </c>
      <c r="H74" s="2">
        <f t="shared" si="12"/>
        <v>25056104</v>
      </c>
      <c r="I74" s="2">
        <f t="shared" si="12"/>
        <v>18927443</v>
      </c>
      <c r="J74" s="2">
        <f t="shared" si="12"/>
        <v>31622353</v>
      </c>
      <c r="K74" s="2">
        <f t="shared" si="12"/>
        <v>18435121</v>
      </c>
    </row>
    <row r="75" spans="1:11" ht="12.75" hidden="1">
      <c r="A75" s="1" t="s">
        <v>139</v>
      </c>
      <c r="B75" s="2">
        <f>+B84-(((B80+B81+B78)*B70)-B79)</f>
        <v>-58721744.93810241</v>
      </c>
      <c r="C75" s="2">
        <f aca="true" t="shared" si="13" ref="C75:K75">+C84-(((C80+C81+C78)*C70)-C79)</f>
        <v>15447502</v>
      </c>
      <c r="D75" s="2">
        <f t="shared" si="13"/>
        <v>98096094</v>
      </c>
      <c r="E75" s="2">
        <f t="shared" si="13"/>
        <v>-4297089.06104663</v>
      </c>
      <c r="F75" s="2">
        <f t="shared" si="13"/>
        <v>-7866013.186517522</v>
      </c>
      <c r="G75" s="2">
        <f t="shared" si="13"/>
        <v>-7866013.186517522</v>
      </c>
      <c r="H75" s="2">
        <f t="shared" si="13"/>
        <v>67477535.53617121</v>
      </c>
      <c r="I75" s="2">
        <f t="shared" si="13"/>
        <v>-20511825.18158488</v>
      </c>
      <c r="J75" s="2">
        <f t="shared" si="13"/>
        <v>-42677551.14487764</v>
      </c>
      <c r="K75" s="2">
        <f t="shared" si="13"/>
        <v>-67421722.10659981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124749996</v>
      </c>
      <c r="C77" s="3">
        <v>128307447</v>
      </c>
      <c r="D77" s="3">
        <v>128833291</v>
      </c>
      <c r="E77" s="3">
        <v>136930701</v>
      </c>
      <c r="F77" s="3">
        <v>128601095</v>
      </c>
      <c r="G77" s="3">
        <v>128601095</v>
      </c>
      <c r="H77" s="3">
        <v>133654491</v>
      </c>
      <c r="I77" s="3">
        <v>132988296</v>
      </c>
      <c r="J77" s="3">
        <v>138310754</v>
      </c>
      <c r="K77" s="3">
        <v>144112695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-43345159</v>
      </c>
      <c r="C79" s="3">
        <v>8698808</v>
      </c>
      <c r="D79" s="3">
        <v>50836002</v>
      </c>
      <c r="E79" s="3">
        <v>66235566</v>
      </c>
      <c r="F79" s="3">
        <v>32521451</v>
      </c>
      <c r="G79" s="3">
        <v>32521451</v>
      </c>
      <c r="H79" s="3">
        <v>85653896</v>
      </c>
      <c r="I79" s="3">
        <v>40332014</v>
      </c>
      <c r="J79" s="3">
        <v>43389323</v>
      </c>
      <c r="K79" s="3">
        <v>48577511</v>
      </c>
    </row>
    <row r="80" spans="1:11" ht="12.75" hidden="1">
      <c r="A80" s="1" t="s">
        <v>68</v>
      </c>
      <c r="B80" s="3">
        <v>28379723</v>
      </c>
      <c r="C80" s="3">
        <v>-4712568</v>
      </c>
      <c r="D80" s="3">
        <v>36285682</v>
      </c>
      <c r="E80" s="3">
        <v>89988201</v>
      </c>
      <c r="F80" s="3">
        <v>62895767</v>
      </c>
      <c r="G80" s="3">
        <v>62895767</v>
      </c>
      <c r="H80" s="3">
        <v>57978202</v>
      </c>
      <c r="I80" s="3">
        <v>89320800</v>
      </c>
      <c r="J80" s="3">
        <v>117100678</v>
      </c>
      <c r="K80" s="3">
        <v>131541578</v>
      </c>
    </row>
    <row r="81" spans="1:11" ht="12.75" hidden="1">
      <c r="A81" s="1" t="s">
        <v>69</v>
      </c>
      <c r="B81" s="3">
        <v>-9717455</v>
      </c>
      <c r="C81" s="3">
        <v>605623</v>
      </c>
      <c r="D81" s="3">
        <v>14731659</v>
      </c>
      <c r="E81" s="3">
        <v>11618867</v>
      </c>
      <c r="F81" s="3">
        <v>24925989</v>
      </c>
      <c r="G81" s="3">
        <v>24925989</v>
      </c>
      <c r="H81" s="3">
        <v>18095243</v>
      </c>
      <c r="I81" s="3">
        <v>31213711</v>
      </c>
      <c r="J81" s="3">
        <v>35056186</v>
      </c>
      <c r="K81" s="3">
        <v>39050407</v>
      </c>
    </row>
    <row r="82" spans="1:11" ht="12.75" hidden="1">
      <c r="A82" s="1" t="s">
        <v>70</v>
      </c>
      <c r="B82" s="3">
        <v>-346890</v>
      </c>
      <c r="C82" s="3">
        <v>0</v>
      </c>
      <c r="D82" s="3">
        <v>69012</v>
      </c>
      <c r="E82" s="3">
        <v>0</v>
      </c>
      <c r="F82" s="3">
        <v>0</v>
      </c>
      <c r="G82" s="3">
        <v>0</v>
      </c>
      <c r="H82" s="3">
        <v>69012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-445884</v>
      </c>
      <c r="C83" s="3">
        <v>0</v>
      </c>
      <c r="D83" s="3">
        <v>0</v>
      </c>
      <c r="E83" s="3">
        <v>135809318</v>
      </c>
      <c r="F83" s="3">
        <v>120932507</v>
      </c>
      <c r="G83" s="3">
        <v>120932507</v>
      </c>
      <c r="H83" s="3">
        <v>128546017</v>
      </c>
      <c r="I83" s="3">
        <v>121881807</v>
      </c>
      <c r="J83" s="3">
        <v>126956228</v>
      </c>
      <c r="K83" s="3">
        <v>146791190</v>
      </c>
    </row>
    <row r="84" spans="1:11" ht="12.75" hidden="1">
      <c r="A84" s="1" t="s">
        <v>72</v>
      </c>
      <c r="B84" s="3">
        <v>-15443289</v>
      </c>
      <c r="C84" s="3">
        <v>6748694</v>
      </c>
      <c r="D84" s="3">
        <v>47260092</v>
      </c>
      <c r="E84" s="3">
        <v>30242310</v>
      </c>
      <c r="F84" s="3">
        <v>42197409</v>
      </c>
      <c r="G84" s="3">
        <v>42197409</v>
      </c>
      <c r="H84" s="3">
        <v>54989444</v>
      </c>
      <c r="I84" s="3">
        <v>49624258</v>
      </c>
      <c r="J84" s="3">
        <v>53598777</v>
      </c>
      <c r="K84" s="3">
        <v>57763394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101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4655641</v>
      </c>
      <c r="C5" s="6">
        <v>0</v>
      </c>
      <c r="D5" s="23">
        <v>39633514</v>
      </c>
      <c r="E5" s="24">
        <v>68894815</v>
      </c>
      <c r="F5" s="6">
        <v>65611293</v>
      </c>
      <c r="G5" s="25">
        <v>65611293</v>
      </c>
      <c r="H5" s="26">
        <v>64886594</v>
      </c>
      <c r="I5" s="24">
        <v>61339998</v>
      </c>
      <c r="J5" s="6">
        <v>63929951</v>
      </c>
      <c r="K5" s="25">
        <v>66742870</v>
      </c>
    </row>
    <row r="6" spans="1:11" ht="13.5">
      <c r="A6" s="22" t="s">
        <v>18</v>
      </c>
      <c r="B6" s="6">
        <v>12293581</v>
      </c>
      <c r="C6" s="6">
        <v>0</v>
      </c>
      <c r="D6" s="23">
        <v>54626365</v>
      </c>
      <c r="E6" s="24">
        <v>56774756</v>
      </c>
      <c r="F6" s="6">
        <v>56589703</v>
      </c>
      <c r="G6" s="25">
        <v>56589703</v>
      </c>
      <c r="H6" s="26">
        <v>54549907</v>
      </c>
      <c r="I6" s="24">
        <v>63546693</v>
      </c>
      <c r="J6" s="6">
        <v>71561993</v>
      </c>
      <c r="K6" s="25">
        <v>80719161</v>
      </c>
    </row>
    <row r="7" spans="1:11" ht="13.5">
      <c r="A7" s="22" t="s">
        <v>19</v>
      </c>
      <c r="B7" s="6">
        <v>472664</v>
      </c>
      <c r="C7" s="6">
        <v>0</v>
      </c>
      <c r="D7" s="23">
        <v>1844995</v>
      </c>
      <c r="E7" s="24">
        <v>1469310</v>
      </c>
      <c r="F7" s="6">
        <v>1469310</v>
      </c>
      <c r="G7" s="25">
        <v>1469310</v>
      </c>
      <c r="H7" s="26">
        <v>1802118</v>
      </c>
      <c r="I7" s="24">
        <v>1526613</v>
      </c>
      <c r="J7" s="6">
        <v>1590731</v>
      </c>
      <c r="K7" s="25">
        <v>1660723</v>
      </c>
    </row>
    <row r="8" spans="1:11" ht="13.5">
      <c r="A8" s="22" t="s">
        <v>20</v>
      </c>
      <c r="B8" s="6">
        <v>26580188</v>
      </c>
      <c r="C8" s="6">
        <v>0</v>
      </c>
      <c r="D8" s="23">
        <v>148254724</v>
      </c>
      <c r="E8" s="24">
        <v>157026700</v>
      </c>
      <c r="F8" s="6">
        <v>185835450</v>
      </c>
      <c r="G8" s="25">
        <v>185835450</v>
      </c>
      <c r="H8" s="26">
        <v>186230329</v>
      </c>
      <c r="I8" s="24">
        <v>162846600</v>
      </c>
      <c r="J8" s="6">
        <v>171895450</v>
      </c>
      <c r="K8" s="25">
        <v>169411848</v>
      </c>
    </row>
    <row r="9" spans="1:11" ht="13.5">
      <c r="A9" s="22" t="s">
        <v>21</v>
      </c>
      <c r="B9" s="6">
        <v>629789</v>
      </c>
      <c r="C9" s="6">
        <v>0</v>
      </c>
      <c r="D9" s="23">
        <v>16533556</v>
      </c>
      <c r="E9" s="24">
        <v>19096009</v>
      </c>
      <c r="F9" s="6">
        <v>22577544</v>
      </c>
      <c r="G9" s="25">
        <v>22577544</v>
      </c>
      <c r="H9" s="26">
        <v>26626674</v>
      </c>
      <c r="I9" s="24">
        <v>23508413</v>
      </c>
      <c r="J9" s="6">
        <v>24495767</v>
      </c>
      <c r="K9" s="25">
        <v>25573582</v>
      </c>
    </row>
    <row r="10" spans="1:11" ht="25.5">
      <c r="A10" s="27" t="s">
        <v>128</v>
      </c>
      <c r="B10" s="28">
        <f>SUM(B5:B9)</f>
        <v>44631863</v>
      </c>
      <c r="C10" s="29">
        <f aca="true" t="shared" si="0" ref="C10:K10">SUM(C5:C9)</f>
        <v>0</v>
      </c>
      <c r="D10" s="30">
        <f t="shared" si="0"/>
        <v>260893154</v>
      </c>
      <c r="E10" s="28">
        <f t="shared" si="0"/>
        <v>303261590</v>
      </c>
      <c r="F10" s="29">
        <f t="shared" si="0"/>
        <v>332083300</v>
      </c>
      <c r="G10" s="31">
        <f t="shared" si="0"/>
        <v>332083300</v>
      </c>
      <c r="H10" s="32">
        <f t="shared" si="0"/>
        <v>334095622</v>
      </c>
      <c r="I10" s="28">
        <f t="shared" si="0"/>
        <v>312768317</v>
      </c>
      <c r="J10" s="29">
        <f t="shared" si="0"/>
        <v>333473892</v>
      </c>
      <c r="K10" s="31">
        <f t="shared" si="0"/>
        <v>344108184</v>
      </c>
    </row>
    <row r="11" spans="1:11" ht="13.5">
      <c r="A11" s="22" t="s">
        <v>22</v>
      </c>
      <c r="B11" s="6">
        <v>6412454</v>
      </c>
      <c r="C11" s="6">
        <v>0</v>
      </c>
      <c r="D11" s="23">
        <v>90725701</v>
      </c>
      <c r="E11" s="24">
        <v>99743976</v>
      </c>
      <c r="F11" s="6">
        <v>100190926</v>
      </c>
      <c r="G11" s="25">
        <v>100190926</v>
      </c>
      <c r="H11" s="26">
        <v>62885166</v>
      </c>
      <c r="I11" s="24">
        <v>104755530</v>
      </c>
      <c r="J11" s="6">
        <v>108441263</v>
      </c>
      <c r="K11" s="25">
        <v>112744062</v>
      </c>
    </row>
    <row r="12" spans="1:11" ht="13.5">
      <c r="A12" s="22" t="s">
        <v>23</v>
      </c>
      <c r="B12" s="6">
        <v>28043</v>
      </c>
      <c r="C12" s="6">
        <v>0</v>
      </c>
      <c r="D12" s="23">
        <v>9835928</v>
      </c>
      <c r="E12" s="24">
        <v>10461916</v>
      </c>
      <c r="F12" s="6">
        <v>10461916</v>
      </c>
      <c r="G12" s="25">
        <v>10461916</v>
      </c>
      <c r="H12" s="26">
        <v>8980770</v>
      </c>
      <c r="I12" s="24">
        <v>10350157</v>
      </c>
      <c r="J12" s="6">
        <v>10757972</v>
      </c>
      <c r="K12" s="25">
        <v>11184140</v>
      </c>
    </row>
    <row r="13" spans="1:11" ht="13.5">
      <c r="A13" s="22" t="s">
        <v>129</v>
      </c>
      <c r="B13" s="6">
        <v>1008381</v>
      </c>
      <c r="C13" s="6">
        <v>0</v>
      </c>
      <c r="D13" s="23">
        <v>20294061</v>
      </c>
      <c r="E13" s="24">
        <v>14400100</v>
      </c>
      <c r="F13" s="6">
        <v>26256384</v>
      </c>
      <c r="G13" s="25">
        <v>26256384</v>
      </c>
      <c r="H13" s="26">
        <v>9293909</v>
      </c>
      <c r="I13" s="24">
        <v>27735897</v>
      </c>
      <c r="J13" s="6">
        <v>28900805</v>
      </c>
      <c r="K13" s="25">
        <v>30172440</v>
      </c>
    </row>
    <row r="14" spans="1:11" ht="13.5">
      <c r="A14" s="22" t="s">
        <v>24</v>
      </c>
      <c r="B14" s="6">
        <v>31993</v>
      </c>
      <c r="C14" s="6">
        <v>0</v>
      </c>
      <c r="D14" s="23">
        <v>960</v>
      </c>
      <c r="E14" s="24">
        <v>2080268</v>
      </c>
      <c r="F14" s="6">
        <v>517934</v>
      </c>
      <c r="G14" s="25">
        <v>517934</v>
      </c>
      <c r="H14" s="26">
        <v>828820</v>
      </c>
      <c r="I14" s="24">
        <v>1081315</v>
      </c>
      <c r="J14" s="6">
        <v>1126730</v>
      </c>
      <c r="K14" s="25">
        <v>1176306</v>
      </c>
    </row>
    <row r="15" spans="1:11" ht="13.5">
      <c r="A15" s="22" t="s">
        <v>130</v>
      </c>
      <c r="B15" s="6">
        <v>2144950</v>
      </c>
      <c r="C15" s="6">
        <v>0</v>
      </c>
      <c r="D15" s="23">
        <v>43297899</v>
      </c>
      <c r="E15" s="24">
        <v>53862079</v>
      </c>
      <c r="F15" s="6">
        <v>58951940</v>
      </c>
      <c r="G15" s="25">
        <v>58951940</v>
      </c>
      <c r="H15" s="26">
        <v>46019663</v>
      </c>
      <c r="I15" s="24">
        <v>56637173</v>
      </c>
      <c r="J15" s="6">
        <v>65061851</v>
      </c>
      <c r="K15" s="25">
        <v>74220440</v>
      </c>
    </row>
    <row r="16" spans="1:11" ht="13.5">
      <c r="A16" s="22" t="s">
        <v>20</v>
      </c>
      <c r="B16" s="6">
        <v>127341</v>
      </c>
      <c r="C16" s="6">
        <v>0</v>
      </c>
      <c r="D16" s="23">
        <v>1308815</v>
      </c>
      <c r="E16" s="24">
        <v>3034550</v>
      </c>
      <c r="F16" s="6">
        <v>2784644</v>
      </c>
      <c r="G16" s="25">
        <v>2784644</v>
      </c>
      <c r="H16" s="26">
        <v>1446792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4924299</v>
      </c>
      <c r="C17" s="6">
        <v>0</v>
      </c>
      <c r="D17" s="23">
        <v>76997336</v>
      </c>
      <c r="E17" s="24">
        <v>98549851</v>
      </c>
      <c r="F17" s="6">
        <v>90225352</v>
      </c>
      <c r="G17" s="25">
        <v>90225352</v>
      </c>
      <c r="H17" s="26">
        <v>62204208</v>
      </c>
      <c r="I17" s="24">
        <v>81740156</v>
      </c>
      <c r="J17" s="6">
        <v>79334076</v>
      </c>
      <c r="K17" s="25">
        <v>80775252</v>
      </c>
    </row>
    <row r="18" spans="1:11" ht="13.5">
      <c r="A18" s="33" t="s">
        <v>26</v>
      </c>
      <c r="B18" s="34">
        <f>SUM(B11:B17)</f>
        <v>14677461</v>
      </c>
      <c r="C18" s="35">
        <f aca="true" t="shared" si="1" ref="C18:K18">SUM(C11:C17)</f>
        <v>0</v>
      </c>
      <c r="D18" s="36">
        <f t="shared" si="1"/>
        <v>242460700</v>
      </c>
      <c r="E18" s="34">
        <f t="shared" si="1"/>
        <v>282132740</v>
      </c>
      <c r="F18" s="35">
        <f t="shared" si="1"/>
        <v>289389096</v>
      </c>
      <c r="G18" s="37">
        <f t="shared" si="1"/>
        <v>289389096</v>
      </c>
      <c r="H18" s="38">
        <f t="shared" si="1"/>
        <v>191659328</v>
      </c>
      <c r="I18" s="34">
        <f t="shared" si="1"/>
        <v>282300228</v>
      </c>
      <c r="J18" s="35">
        <f t="shared" si="1"/>
        <v>293622697</v>
      </c>
      <c r="K18" s="37">
        <f t="shared" si="1"/>
        <v>310272640</v>
      </c>
    </row>
    <row r="19" spans="1:11" ht="13.5">
      <c r="A19" s="33" t="s">
        <v>27</v>
      </c>
      <c r="B19" s="39">
        <f>+B10-B18</f>
        <v>29954402</v>
      </c>
      <c r="C19" s="40">
        <f aca="true" t="shared" si="2" ref="C19:K19">+C10-C18</f>
        <v>0</v>
      </c>
      <c r="D19" s="41">
        <f t="shared" si="2"/>
        <v>18432454</v>
      </c>
      <c r="E19" s="39">
        <f t="shared" si="2"/>
        <v>21128850</v>
      </c>
      <c r="F19" s="40">
        <f t="shared" si="2"/>
        <v>42694204</v>
      </c>
      <c r="G19" s="42">
        <f t="shared" si="2"/>
        <v>42694204</v>
      </c>
      <c r="H19" s="43">
        <f t="shared" si="2"/>
        <v>142436294</v>
      </c>
      <c r="I19" s="39">
        <f t="shared" si="2"/>
        <v>30468089</v>
      </c>
      <c r="J19" s="40">
        <f t="shared" si="2"/>
        <v>39851195</v>
      </c>
      <c r="K19" s="42">
        <f t="shared" si="2"/>
        <v>33835544</v>
      </c>
    </row>
    <row r="20" spans="1:11" ht="25.5">
      <c r="A20" s="44" t="s">
        <v>28</v>
      </c>
      <c r="B20" s="45">
        <v>15792931</v>
      </c>
      <c r="C20" s="46">
        <v>0</v>
      </c>
      <c r="D20" s="47">
        <v>23581489</v>
      </c>
      <c r="E20" s="45">
        <v>26727300</v>
      </c>
      <c r="F20" s="46">
        <v>35822871</v>
      </c>
      <c r="G20" s="48">
        <v>35822871</v>
      </c>
      <c r="H20" s="49">
        <v>25506387</v>
      </c>
      <c r="I20" s="45">
        <v>28245400</v>
      </c>
      <c r="J20" s="46">
        <v>27105650</v>
      </c>
      <c r="K20" s="48">
        <v>31518150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45747333</v>
      </c>
      <c r="C22" s="58">
        <f aca="true" t="shared" si="3" ref="C22:K22">SUM(C19:C21)</f>
        <v>0</v>
      </c>
      <c r="D22" s="59">
        <f t="shared" si="3"/>
        <v>42013943</v>
      </c>
      <c r="E22" s="57">
        <f t="shared" si="3"/>
        <v>47856150</v>
      </c>
      <c r="F22" s="58">
        <f t="shared" si="3"/>
        <v>78517075</v>
      </c>
      <c r="G22" s="60">
        <f t="shared" si="3"/>
        <v>78517075</v>
      </c>
      <c r="H22" s="61">
        <f t="shared" si="3"/>
        <v>167942681</v>
      </c>
      <c r="I22" s="57">
        <f t="shared" si="3"/>
        <v>58713489</v>
      </c>
      <c r="J22" s="58">
        <f t="shared" si="3"/>
        <v>66956845</v>
      </c>
      <c r="K22" s="60">
        <f t="shared" si="3"/>
        <v>65353694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45747333</v>
      </c>
      <c r="C24" s="40">
        <f aca="true" t="shared" si="4" ref="C24:K24">SUM(C22:C23)</f>
        <v>0</v>
      </c>
      <c r="D24" s="41">
        <f t="shared" si="4"/>
        <v>42013943</v>
      </c>
      <c r="E24" s="39">
        <f t="shared" si="4"/>
        <v>47856150</v>
      </c>
      <c r="F24" s="40">
        <f t="shared" si="4"/>
        <v>78517075</v>
      </c>
      <c r="G24" s="42">
        <f t="shared" si="4"/>
        <v>78517075</v>
      </c>
      <c r="H24" s="43">
        <f t="shared" si="4"/>
        <v>167942681</v>
      </c>
      <c r="I24" s="39">
        <f t="shared" si="4"/>
        <v>58713489</v>
      </c>
      <c r="J24" s="40">
        <f t="shared" si="4"/>
        <v>66956845</v>
      </c>
      <c r="K24" s="42">
        <f t="shared" si="4"/>
        <v>65353694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218184</v>
      </c>
      <c r="C27" s="7">
        <v>0</v>
      </c>
      <c r="D27" s="69">
        <v>0</v>
      </c>
      <c r="E27" s="70">
        <v>41911748</v>
      </c>
      <c r="F27" s="7">
        <v>69096359</v>
      </c>
      <c r="G27" s="71">
        <v>69096359</v>
      </c>
      <c r="H27" s="72">
        <v>42938790</v>
      </c>
      <c r="I27" s="70">
        <v>52075948</v>
      </c>
      <c r="J27" s="7">
        <v>52423567</v>
      </c>
      <c r="K27" s="71">
        <v>54713479</v>
      </c>
    </row>
    <row r="28" spans="1:11" ht="13.5">
      <c r="A28" s="73" t="s">
        <v>33</v>
      </c>
      <c r="B28" s="6">
        <v>971028</v>
      </c>
      <c r="C28" s="6">
        <v>0</v>
      </c>
      <c r="D28" s="23">
        <v>0</v>
      </c>
      <c r="E28" s="24">
        <v>36348938</v>
      </c>
      <c r="F28" s="6">
        <v>45166503</v>
      </c>
      <c r="G28" s="25">
        <v>45166503</v>
      </c>
      <c r="H28" s="26">
        <v>0</v>
      </c>
      <c r="I28" s="24">
        <v>28245399</v>
      </c>
      <c r="J28" s="6">
        <v>27105650</v>
      </c>
      <c r="K28" s="25">
        <v>31518150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1139</v>
      </c>
      <c r="C30" s="6">
        <v>0</v>
      </c>
      <c r="D30" s="23">
        <v>0</v>
      </c>
      <c r="E30" s="24">
        <v>4800000</v>
      </c>
      <c r="F30" s="6">
        <v>3700000</v>
      </c>
      <c r="G30" s="25">
        <v>3700000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762810</v>
      </c>
      <c r="F31" s="6">
        <v>20229856</v>
      </c>
      <c r="G31" s="25">
        <v>20229856</v>
      </c>
      <c r="H31" s="26">
        <v>0</v>
      </c>
      <c r="I31" s="24">
        <v>23830549</v>
      </c>
      <c r="J31" s="6">
        <v>25317917</v>
      </c>
      <c r="K31" s="25">
        <v>23195329</v>
      </c>
    </row>
    <row r="32" spans="1:11" ht="13.5">
      <c r="A32" s="33" t="s">
        <v>36</v>
      </c>
      <c r="B32" s="7">
        <f>SUM(B28:B31)</f>
        <v>972167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41911748</v>
      </c>
      <c r="F32" s="7">
        <f t="shared" si="5"/>
        <v>69096359</v>
      </c>
      <c r="G32" s="71">
        <f t="shared" si="5"/>
        <v>69096359</v>
      </c>
      <c r="H32" s="72">
        <f t="shared" si="5"/>
        <v>0</v>
      </c>
      <c r="I32" s="70">
        <f t="shared" si="5"/>
        <v>52075948</v>
      </c>
      <c r="J32" s="7">
        <f t="shared" si="5"/>
        <v>52423567</v>
      </c>
      <c r="K32" s="71">
        <f t="shared" si="5"/>
        <v>54713479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25227130</v>
      </c>
      <c r="C35" s="6">
        <v>0</v>
      </c>
      <c r="D35" s="23">
        <v>131922338</v>
      </c>
      <c r="E35" s="24">
        <v>121586288</v>
      </c>
      <c r="F35" s="6">
        <v>126574213</v>
      </c>
      <c r="G35" s="25">
        <v>126574213</v>
      </c>
      <c r="H35" s="26">
        <v>87304955</v>
      </c>
      <c r="I35" s="24">
        <v>136126412</v>
      </c>
      <c r="J35" s="6">
        <v>138329496</v>
      </c>
      <c r="K35" s="25">
        <v>135841346</v>
      </c>
    </row>
    <row r="36" spans="1:11" ht="13.5">
      <c r="A36" s="22" t="s">
        <v>39</v>
      </c>
      <c r="B36" s="6">
        <v>2941169</v>
      </c>
      <c r="C36" s="6">
        <v>0</v>
      </c>
      <c r="D36" s="23">
        <v>393045818</v>
      </c>
      <c r="E36" s="24">
        <v>564770133</v>
      </c>
      <c r="F36" s="6">
        <v>435885619</v>
      </c>
      <c r="G36" s="25">
        <v>435885619</v>
      </c>
      <c r="H36" s="26">
        <v>33660273</v>
      </c>
      <c r="I36" s="24">
        <v>488261568</v>
      </c>
      <c r="J36" s="6">
        <v>512479147</v>
      </c>
      <c r="K36" s="25">
        <v>542279939</v>
      </c>
    </row>
    <row r="37" spans="1:11" ht="13.5">
      <c r="A37" s="22" t="s">
        <v>40</v>
      </c>
      <c r="B37" s="6">
        <v>-17579838</v>
      </c>
      <c r="C37" s="6">
        <v>0</v>
      </c>
      <c r="D37" s="23">
        <v>85184767</v>
      </c>
      <c r="E37" s="24">
        <v>95641402</v>
      </c>
      <c r="F37" s="6">
        <v>12552237</v>
      </c>
      <c r="G37" s="25">
        <v>12552237</v>
      </c>
      <c r="H37" s="26">
        <v>-52286092</v>
      </c>
      <c r="I37" s="24">
        <v>22081000</v>
      </c>
      <c r="J37" s="6">
        <v>15491427</v>
      </c>
      <c r="K37" s="25">
        <v>2030318</v>
      </c>
    </row>
    <row r="38" spans="1:11" ht="13.5">
      <c r="A38" s="22" t="s">
        <v>41</v>
      </c>
      <c r="B38" s="6">
        <v>0</v>
      </c>
      <c r="C38" s="6">
        <v>0</v>
      </c>
      <c r="D38" s="23">
        <v>7494004</v>
      </c>
      <c r="E38" s="24">
        <v>16693978</v>
      </c>
      <c r="F38" s="6">
        <v>25812729</v>
      </c>
      <c r="G38" s="25">
        <v>25812729</v>
      </c>
      <c r="H38" s="26">
        <v>12608626</v>
      </c>
      <c r="I38" s="24">
        <v>9725922</v>
      </c>
      <c r="J38" s="6">
        <v>8577275</v>
      </c>
      <c r="K38" s="25">
        <v>7342160</v>
      </c>
    </row>
    <row r="39" spans="1:11" ht="13.5">
      <c r="A39" s="22" t="s">
        <v>42</v>
      </c>
      <c r="B39" s="6">
        <v>804</v>
      </c>
      <c r="C39" s="6">
        <v>0</v>
      </c>
      <c r="D39" s="23">
        <v>390275442</v>
      </c>
      <c r="E39" s="24">
        <v>526164891</v>
      </c>
      <c r="F39" s="6">
        <v>445577791</v>
      </c>
      <c r="G39" s="25">
        <v>445577791</v>
      </c>
      <c r="H39" s="26">
        <v>-7299987</v>
      </c>
      <c r="I39" s="24">
        <v>533867569</v>
      </c>
      <c r="J39" s="6">
        <v>559783096</v>
      </c>
      <c r="K39" s="25">
        <v>603395113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372586477</v>
      </c>
      <c r="F42" s="6">
        <v>50840602</v>
      </c>
      <c r="G42" s="25">
        <v>50840602</v>
      </c>
      <c r="H42" s="26">
        <v>-35394909</v>
      </c>
      <c r="I42" s="24">
        <v>52693027</v>
      </c>
      <c r="J42" s="6">
        <v>55358210</v>
      </c>
      <c r="K42" s="25">
        <v>50694293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83121208</v>
      </c>
      <c r="F43" s="6">
        <v>-69096359</v>
      </c>
      <c r="G43" s="25">
        <v>-69096359</v>
      </c>
      <c r="H43" s="26">
        <v>0</v>
      </c>
      <c r="I43" s="24">
        <v>-52075948</v>
      </c>
      <c r="J43" s="6">
        <v>-52423567</v>
      </c>
      <c r="K43" s="25">
        <v>-54518150</v>
      </c>
    </row>
    <row r="44" spans="1:11" ht="13.5">
      <c r="A44" s="22" t="s">
        <v>46</v>
      </c>
      <c r="B44" s="6">
        <v>-397262</v>
      </c>
      <c r="C44" s="6">
        <v>397262</v>
      </c>
      <c r="D44" s="23">
        <v>5100291</v>
      </c>
      <c r="E44" s="24">
        <v>2118492</v>
      </c>
      <c r="F44" s="6">
        <v>-8467107</v>
      </c>
      <c r="G44" s="25">
        <v>-8467107</v>
      </c>
      <c r="H44" s="26">
        <v>-5919482</v>
      </c>
      <c r="I44" s="24">
        <v>1427909</v>
      </c>
      <c r="J44" s="6">
        <v>-2322290</v>
      </c>
      <c r="K44" s="25">
        <v>-325016</v>
      </c>
    </row>
    <row r="45" spans="1:11" ht="13.5">
      <c r="A45" s="33" t="s">
        <v>47</v>
      </c>
      <c r="B45" s="7">
        <v>22001992</v>
      </c>
      <c r="C45" s="7">
        <v>397262</v>
      </c>
      <c r="D45" s="69">
        <v>34378189</v>
      </c>
      <c r="E45" s="70">
        <v>457826177</v>
      </c>
      <c r="F45" s="7">
        <v>-26722864</v>
      </c>
      <c r="G45" s="71">
        <v>-26722864</v>
      </c>
      <c r="H45" s="72">
        <v>-36184284</v>
      </c>
      <c r="I45" s="70">
        <v>6600983</v>
      </c>
      <c r="J45" s="7">
        <v>7141995</v>
      </c>
      <c r="K45" s="71">
        <v>2380769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25227130</v>
      </c>
      <c r="C48" s="6">
        <v>0</v>
      </c>
      <c r="D48" s="23">
        <v>29282709</v>
      </c>
      <c r="E48" s="24">
        <v>15041888</v>
      </c>
      <c r="F48" s="6">
        <v>12969310</v>
      </c>
      <c r="G48" s="25">
        <v>12969310</v>
      </c>
      <c r="H48" s="26">
        <v>27137057</v>
      </c>
      <c r="I48" s="24">
        <v>4377397</v>
      </c>
      <c r="J48" s="6">
        <v>6580481</v>
      </c>
      <c r="K48" s="25">
        <v>4092331</v>
      </c>
    </row>
    <row r="49" spans="1:11" ht="13.5">
      <c r="A49" s="22" t="s">
        <v>50</v>
      </c>
      <c r="B49" s="6">
        <f>+B75</f>
        <v>-17182576</v>
      </c>
      <c r="C49" s="6">
        <f aca="true" t="shared" si="6" ref="C49:K49">+C75</f>
        <v>0</v>
      </c>
      <c r="D49" s="23">
        <f t="shared" si="6"/>
        <v>87931064</v>
      </c>
      <c r="E49" s="24">
        <f t="shared" si="6"/>
        <v>12957073.960135147</v>
      </c>
      <c r="F49" s="6">
        <f t="shared" si="6"/>
        <v>-78215260.3046814</v>
      </c>
      <c r="G49" s="25">
        <f t="shared" si="6"/>
        <v>-78215260.3046814</v>
      </c>
      <c r="H49" s="26">
        <f t="shared" si="6"/>
        <v>-56945602</v>
      </c>
      <c r="I49" s="24">
        <f t="shared" si="6"/>
        <v>-70725322.32070468</v>
      </c>
      <c r="J49" s="6">
        <f t="shared" si="6"/>
        <v>-75466229.06212182</v>
      </c>
      <c r="K49" s="25">
        <f t="shared" si="6"/>
        <v>-88838655.26004432</v>
      </c>
    </row>
    <row r="50" spans="1:11" ht="13.5">
      <c r="A50" s="33" t="s">
        <v>51</v>
      </c>
      <c r="B50" s="7">
        <f>+B48-B49</f>
        <v>42409706</v>
      </c>
      <c r="C50" s="7">
        <f aca="true" t="shared" si="7" ref="C50:K50">+C48-C49</f>
        <v>0</v>
      </c>
      <c r="D50" s="69">
        <f t="shared" si="7"/>
        <v>-58648355</v>
      </c>
      <c r="E50" s="70">
        <f t="shared" si="7"/>
        <v>2084814.039864853</v>
      </c>
      <c r="F50" s="7">
        <f t="shared" si="7"/>
        <v>91184570.3046814</v>
      </c>
      <c r="G50" s="71">
        <f t="shared" si="7"/>
        <v>91184570.3046814</v>
      </c>
      <c r="H50" s="72">
        <f t="shared" si="7"/>
        <v>84082659</v>
      </c>
      <c r="I50" s="70">
        <f t="shared" si="7"/>
        <v>75102719.32070468</v>
      </c>
      <c r="J50" s="7">
        <f t="shared" si="7"/>
        <v>82046710.06212182</v>
      </c>
      <c r="K50" s="71">
        <f t="shared" si="7"/>
        <v>92930986.26004432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1970141</v>
      </c>
      <c r="C53" s="6">
        <v>0</v>
      </c>
      <c r="D53" s="23">
        <v>393045818</v>
      </c>
      <c r="E53" s="24">
        <v>532106195</v>
      </c>
      <c r="F53" s="6">
        <v>400013360</v>
      </c>
      <c r="G53" s="25">
        <v>400013360</v>
      </c>
      <c r="H53" s="26">
        <v>3609457</v>
      </c>
      <c r="I53" s="24">
        <v>473535075</v>
      </c>
      <c r="J53" s="6">
        <v>512479147</v>
      </c>
      <c r="K53" s="25">
        <v>542279939</v>
      </c>
    </row>
    <row r="54" spans="1:11" ht="13.5">
      <c r="A54" s="22" t="s">
        <v>54</v>
      </c>
      <c r="B54" s="6">
        <v>0</v>
      </c>
      <c r="C54" s="6">
        <v>0</v>
      </c>
      <c r="D54" s="23">
        <v>23018719</v>
      </c>
      <c r="E54" s="24">
        <v>14400100</v>
      </c>
      <c r="F54" s="6">
        <v>26156384</v>
      </c>
      <c r="G54" s="25">
        <v>26156384</v>
      </c>
      <c r="H54" s="26">
        <v>9293909</v>
      </c>
      <c r="I54" s="24">
        <v>27615897</v>
      </c>
      <c r="J54" s="6">
        <v>28775765</v>
      </c>
      <c r="K54" s="25">
        <v>30041898</v>
      </c>
    </row>
    <row r="55" spans="1:11" ht="13.5">
      <c r="A55" s="22" t="s">
        <v>55</v>
      </c>
      <c r="B55" s="6">
        <v>0</v>
      </c>
      <c r="C55" s="6">
        <v>0</v>
      </c>
      <c r="D55" s="23">
        <v>0</v>
      </c>
      <c r="E55" s="24">
        <v>28181086</v>
      </c>
      <c r="F55" s="6">
        <v>38784851</v>
      </c>
      <c r="G55" s="25">
        <v>38784851</v>
      </c>
      <c r="H55" s="26">
        <v>28647630</v>
      </c>
      <c r="I55" s="24">
        <v>27868415</v>
      </c>
      <c r="J55" s="6">
        <v>12134064</v>
      </c>
      <c r="K55" s="25">
        <v>2000000</v>
      </c>
    </row>
    <row r="56" spans="1:11" ht="13.5">
      <c r="A56" s="22" t="s">
        <v>56</v>
      </c>
      <c r="B56" s="6">
        <v>1686567</v>
      </c>
      <c r="C56" s="6">
        <v>0</v>
      </c>
      <c r="D56" s="23">
        <v>11377557</v>
      </c>
      <c r="E56" s="24">
        <v>3375850</v>
      </c>
      <c r="F56" s="6">
        <v>3182341</v>
      </c>
      <c r="G56" s="25">
        <v>3182341</v>
      </c>
      <c r="H56" s="26">
        <v>1142213</v>
      </c>
      <c r="I56" s="24">
        <v>0</v>
      </c>
      <c r="J56" s="6">
        <v>0</v>
      </c>
      <c r="K56" s="25">
        <v>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0.7965773897066843</v>
      </c>
      <c r="F70" s="5">
        <f t="shared" si="8"/>
        <v>0.8035114057065073</v>
      </c>
      <c r="G70" s="5">
        <f t="shared" si="8"/>
        <v>0.8035114057065073</v>
      </c>
      <c r="H70" s="5">
        <f t="shared" si="8"/>
        <v>0</v>
      </c>
      <c r="I70" s="5">
        <f t="shared" si="8"/>
        <v>0.7913803782191821</v>
      </c>
      <c r="J70" s="5">
        <f t="shared" si="8"/>
        <v>0.776692342345951</v>
      </c>
      <c r="K70" s="5">
        <f t="shared" si="8"/>
        <v>0.7702342917709428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105711269</v>
      </c>
      <c r="F71" s="2">
        <f t="shared" si="9"/>
        <v>104871363</v>
      </c>
      <c r="G71" s="2">
        <f t="shared" si="9"/>
        <v>104871363</v>
      </c>
      <c r="H71" s="2">
        <f t="shared" si="9"/>
        <v>0</v>
      </c>
      <c r="I71" s="2">
        <f t="shared" si="9"/>
        <v>105709958</v>
      </c>
      <c r="J71" s="2">
        <f t="shared" si="9"/>
        <v>112268475</v>
      </c>
      <c r="K71" s="2">
        <f t="shared" si="9"/>
        <v>120861632</v>
      </c>
    </row>
    <row r="72" spans="1:11" ht="12.75" hidden="1">
      <c r="A72" s="1" t="s">
        <v>136</v>
      </c>
      <c r="B72" s="2">
        <f>+B77</f>
        <v>17579011</v>
      </c>
      <c r="C72" s="2">
        <f aca="true" t="shared" si="10" ref="C72:K72">+C77</f>
        <v>0</v>
      </c>
      <c r="D72" s="2">
        <f t="shared" si="10"/>
        <v>98674869</v>
      </c>
      <c r="E72" s="2">
        <f t="shared" si="10"/>
        <v>132706841</v>
      </c>
      <c r="F72" s="2">
        <f t="shared" si="10"/>
        <v>130516334</v>
      </c>
      <c r="G72" s="2">
        <f t="shared" si="10"/>
        <v>130516334</v>
      </c>
      <c r="H72" s="2">
        <f t="shared" si="10"/>
        <v>124474445</v>
      </c>
      <c r="I72" s="2">
        <f t="shared" si="10"/>
        <v>133576673</v>
      </c>
      <c r="J72" s="2">
        <f t="shared" si="10"/>
        <v>144546906</v>
      </c>
      <c r="K72" s="2">
        <f t="shared" si="10"/>
        <v>156915413</v>
      </c>
    </row>
    <row r="73" spans="1:11" ht="12.75" hidden="1">
      <c r="A73" s="1" t="s">
        <v>137</v>
      </c>
      <c r="B73" s="2">
        <f>+B74</f>
        <v>33503367.499999993</v>
      </c>
      <c r="C73" s="2">
        <f aca="true" t="shared" si="11" ref="C73:K73">+(C78+C80+C81+C82)-(B78+B80+B81+B82)</f>
        <v>0</v>
      </c>
      <c r="D73" s="2">
        <f t="shared" si="11"/>
        <v>102521535</v>
      </c>
      <c r="E73" s="2">
        <f t="shared" si="11"/>
        <v>4022865</v>
      </c>
      <c r="F73" s="2">
        <f>+(F78+F80+F81+F82)-(D78+D80+D81+D82)</f>
        <v>11083368</v>
      </c>
      <c r="G73" s="2">
        <f>+(G78+G80+G81+G82)-(D78+D80+D81+D82)</f>
        <v>11083368</v>
      </c>
      <c r="H73" s="2">
        <f>+(H78+H80+H81+H82)-(D78+D80+D81+D82)</f>
        <v>-42353637</v>
      </c>
      <c r="I73" s="2">
        <f>+(I78+I80+I81+I82)-(E78+E80+E81+E82)</f>
        <v>25204615</v>
      </c>
      <c r="J73" s="2">
        <f t="shared" si="11"/>
        <v>0</v>
      </c>
      <c r="K73" s="2">
        <f t="shared" si="11"/>
        <v>0</v>
      </c>
    </row>
    <row r="74" spans="1:11" ht="12.75" hidden="1">
      <c r="A74" s="1" t="s">
        <v>138</v>
      </c>
      <c r="B74" s="2">
        <f>+TREND(C74:E74)</f>
        <v>33503367.499999993</v>
      </c>
      <c r="C74" s="2">
        <f>+C73</f>
        <v>0</v>
      </c>
      <c r="D74" s="2">
        <f aca="true" t="shared" si="12" ref="D74:K74">+D73</f>
        <v>102521535</v>
      </c>
      <c r="E74" s="2">
        <f t="shared" si="12"/>
        <v>4022865</v>
      </c>
      <c r="F74" s="2">
        <f t="shared" si="12"/>
        <v>11083368</v>
      </c>
      <c r="G74" s="2">
        <f t="shared" si="12"/>
        <v>11083368</v>
      </c>
      <c r="H74" s="2">
        <f t="shared" si="12"/>
        <v>-42353637</v>
      </c>
      <c r="I74" s="2">
        <f t="shared" si="12"/>
        <v>25204615</v>
      </c>
      <c r="J74" s="2">
        <f t="shared" si="12"/>
        <v>0</v>
      </c>
      <c r="K74" s="2">
        <f t="shared" si="12"/>
        <v>0</v>
      </c>
    </row>
    <row r="75" spans="1:11" ht="12.75" hidden="1">
      <c r="A75" s="1" t="s">
        <v>139</v>
      </c>
      <c r="B75" s="2">
        <f>+B84-(((B80+B81+B78)*B70)-B79)</f>
        <v>-17182576</v>
      </c>
      <c r="C75" s="2">
        <f aca="true" t="shared" si="13" ref="C75:K75">+C84-(((C80+C81+C78)*C70)-C79)</f>
        <v>0</v>
      </c>
      <c r="D75" s="2">
        <f t="shared" si="13"/>
        <v>87931064</v>
      </c>
      <c r="E75" s="2">
        <f t="shared" si="13"/>
        <v>12957073.960135147</v>
      </c>
      <c r="F75" s="2">
        <f t="shared" si="13"/>
        <v>-78215260.3046814</v>
      </c>
      <c r="G75" s="2">
        <f t="shared" si="13"/>
        <v>-78215260.3046814</v>
      </c>
      <c r="H75" s="2">
        <f t="shared" si="13"/>
        <v>-56945602</v>
      </c>
      <c r="I75" s="2">
        <f t="shared" si="13"/>
        <v>-70725322.32070468</v>
      </c>
      <c r="J75" s="2">
        <f t="shared" si="13"/>
        <v>-75466229.06212182</v>
      </c>
      <c r="K75" s="2">
        <f t="shared" si="13"/>
        <v>-88838655.26004432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17579011</v>
      </c>
      <c r="C77" s="3">
        <v>0</v>
      </c>
      <c r="D77" s="3">
        <v>98674869</v>
      </c>
      <c r="E77" s="3">
        <v>132706841</v>
      </c>
      <c r="F77" s="3">
        <v>130516334</v>
      </c>
      <c r="G77" s="3">
        <v>130516334</v>
      </c>
      <c r="H77" s="3">
        <v>124474445</v>
      </c>
      <c r="I77" s="3">
        <v>133576673</v>
      </c>
      <c r="J77" s="3">
        <v>144546906</v>
      </c>
      <c r="K77" s="3">
        <v>156915413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-15939520</v>
      </c>
      <c r="C79" s="3">
        <v>0</v>
      </c>
      <c r="D79" s="3">
        <v>66093970</v>
      </c>
      <c r="E79" s="3">
        <v>88617934</v>
      </c>
      <c r="F79" s="3">
        <v>5737135</v>
      </c>
      <c r="G79" s="3">
        <v>5737135</v>
      </c>
      <c r="H79" s="3">
        <v>-48830137</v>
      </c>
      <c r="I79" s="3">
        <v>16176473</v>
      </c>
      <c r="J79" s="3">
        <v>9500432</v>
      </c>
      <c r="K79" s="3">
        <v>-4722836</v>
      </c>
    </row>
    <row r="80" spans="1:11" ht="12.75" hidden="1">
      <c r="A80" s="1" t="s">
        <v>68</v>
      </c>
      <c r="B80" s="3">
        <v>0</v>
      </c>
      <c r="C80" s="3">
        <v>0</v>
      </c>
      <c r="D80" s="3">
        <v>90946392</v>
      </c>
      <c r="E80" s="3">
        <v>104892977</v>
      </c>
      <c r="F80" s="3">
        <v>100547762</v>
      </c>
      <c r="G80" s="3">
        <v>100547762</v>
      </c>
      <c r="H80" s="3">
        <v>54533559</v>
      </c>
      <c r="I80" s="3">
        <v>117176884</v>
      </c>
      <c r="J80" s="3">
        <v>117176884</v>
      </c>
      <c r="K80" s="3">
        <v>117176884</v>
      </c>
    </row>
    <row r="81" spans="1:11" ht="12.75" hidden="1">
      <c r="A81" s="1" t="s">
        <v>69</v>
      </c>
      <c r="B81" s="3">
        <v>0</v>
      </c>
      <c r="C81" s="3">
        <v>0</v>
      </c>
      <c r="D81" s="3">
        <v>11575143</v>
      </c>
      <c r="E81" s="3">
        <v>1651423</v>
      </c>
      <c r="F81" s="3">
        <v>13057141</v>
      </c>
      <c r="G81" s="3">
        <v>13057141</v>
      </c>
      <c r="H81" s="3">
        <v>5634339</v>
      </c>
      <c r="I81" s="3">
        <v>14572131</v>
      </c>
      <c r="J81" s="3">
        <v>14572131</v>
      </c>
      <c r="K81" s="3">
        <v>14572131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105711269</v>
      </c>
      <c r="F83" s="3">
        <v>104871363</v>
      </c>
      <c r="G83" s="3">
        <v>104871363</v>
      </c>
      <c r="H83" s="3">
        <v>0</v>
      </c>
      <c r="I83" s="3">
        <v>105709958</v>
      </c>
      <c r="J83" s="3">
        <v>112268475</v>
      </c>
      <c r="K83" s="3">
        <v>120861632</v>
      </c>
    </row>
    <row r="84" spans="1:11" ht="12.75" hidden="1">
      <c r="A84" s="1" t="s">
        <v>72</v>
      </c>
      <c r="B84" s="3">
        <v>-1243056</v>
      </c>
      <c r="C84" s="3">
        <v>0</v>
      </c>
      <c r="D84" s="3">
        <v>21837094</v>
      </c>
      <c r="E84" s="3">
        <v>9210000</v>
      </c>
      <c r="F84" s="3">
        <v>7330440</v>
      </c>
      <c r="G84" s="3">
        <v>7330440</v>
      </c>
      <c r="H84" s="3">
        <v>-8115465</v>
      </c>
      <c r="I84" s="3">
        <v>17361790</v>
      </c>
      <c r="J84" s="3">
        <v>17361790</v>
      </c>
      <c r="K84" s="3">
        <v>17361790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102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70448182</v>
      </c>
      <c r="C5" s="6">
        <v>70969129</v>
      </c>
      <c r="D5" s="23">
        <v>94550367</v>
      </c>
      <c r="E5" s="24">
        <v>84062625</v>
      </c>
      <c r="F5" s="6">
        <v>82862625</v>
      </c>
      <c r="G5" s="25">
        <v>82862625</v>
      </c>
      <c r="H5" s="26">
        <v>103505120</v>
      </c>
      <c r="I5" s="24">
        <v>83492760</v>
      </c>
      <c r="J5" s="6">
        <v>86832432</v>
      </c>
      <c r="K5" s="25">
        <v>90305724</v>
      </c>
    </row>
    <row r="6" spans="1:11" ht="13.5">
      <c r="A6" s="22" t="s">
        <v>18</v>
      </c>
      <c r="B6" s="6">
        <v>225762124</v>
      </c>
      <c r="C6" s="6">
        <v>249164249</v>
      </c>
      <c r="D6" s="23">
        <v>262692253</v>
      </c>
      <c r="E6" s="24">
        <v>270931923</v>
      </c>
      <c r="F6" s="6">
        <v>268931923</v>
      </c>
      <c r="G6" s="25">
        <v>268931923</v>
      </c>
      <c r="H6" s="26">
        <v>270552692</v>
      </c>
      <c r="I6" s="24">
        <v>312485698</v>
      </c>
      <c r="J6" s="6">
        <v>324985044</v>
      </c>
      <c r="K6" s="25">
        <v>334528417</v>
      </c>
    </row>
    <row r="7" spans="1:11" ht="13.5">
      <c r="A7" s="22" t="s">
        <v>19</v>
      </c>
      <c r="B7" s="6">
        <v>2869792</v>
      </c>
      <c r="C7" s="6">
        <v>365096</v>
      </c>
      <c r="D7" s="23">
        <v>1867041</v>
      </c>
      <c r="E7" s="24">
        <v>1785000</v>
      </c>
      <c r="F7" s="6">
        <v>1680000</v>
      </c>
      <c r="G7" s="25">
        <v>1680000</v>
      </c>
      <c r="H7" s="26">
        <v>780426</v>
      </c>
      <c r="I7" s="24">
        <v>1680000</v>
      </c>
      <c r="J7" s="6">
        <v>1747200</v>
      </c>
      <c r="K7" s="25">
        <v>1817088</v>
      </c>
    </row>
    <row r="8" spans="1:11" ht="13.5">
      <c r="A8" s="22" t="s">
        <v>20</v>
      </c>
      <c r="B8" s="6">
        <v>122721628</v>
      </c>
      <c r="C8" s="6">
        <v>137786631</v>
      </c>
      <c r="D8" s="23">
        <v>179985694</v>
      </c>
      <c r="E8" s="24">
        <v>176689200</v>
      </c>
      <c r="F8" s="6">
        <v>207388200</v>
      </c>
      <c r="G8" s="25">
        <v>207388200</v>
      </c>
      <c r="H8" s="26">
        <v>212164812</v>
      </c>
      <c r="I8" s="24">
        <v>179728350</v>
      </c>
      <c r="J8" s="6">
        <v>188044100</v>
      </c>
      <c r="K8" s="25">
        <v>185622950</v>
      </c>
    </row>
    <row r="9" spans="1:11" ht="13.5">
      <c r="A9" s="22" t="s">
        <v>21</v>
      </c>
      <c r="B9" s="6">
        <v>49487888</v>
      </c>
      <c r="C9" s="6">
        <v>43933908</v>
      </c>
      <c r="D9" s="23">
        <v>28428525</v>
      </c>
      <c r="E9" s="24">
        <v>31924014</v>
      </c>
      <c r="F9" s="6">
        <v>34224014</v>
      </c>
      <c r="G9" s="25">
        <v>34224014</v>
      </c>
      <c r="H9" s="26">
        <v>30349249</v>
      </c>
      <c r="I9" s="24">
        <v>36547367</v>
      </c>
      <c r="J9" s="6">
        <v>33329196</v>
      </c>
      <c r="K9" s="25">
        <v>34002038</v>
      </c>
    </row>
    <row r="10" spans="1:11" ht="25.5">
      <c r="A10" s="27" t="s">
        <v>128</v>
      </c>
      <c r="B10" s="28">
        <f>SUM(B5:B9)</f>
        <v>471289614</v>
      </c>
      <c r="C10" s="29">
        <f aca="true" t="shared" si="0" ref="C10:K10">SUM(C5:C9)</f>
        <v>502219013</v>
      </c>
      <c r="D10" s="30">
        <f t="shared" si="0"/>
        <v>567523880</v>
      </c>
      <c r="E10" s="28">
        <f t="shared" si="0"/>
        <v>565392762</v>
      </c>
      <c r="F10" s="29">
        <f t="shared" si="0"/>
        <v>595086762</v>
      </c>
      <c r="G10" s="31">
        <f t="shared" si="0"/>
        <v>595086762</v>
      </c>
      <c r="H10" s="32">
        <f t="shared" si="0"/>
        <v>617352299</v>
      </c>
      <c r="I10" s="28">
        <f t="shared" si="0"/>
        <v>613934175</v>
      </c>
      <c r="J10" s="29">
        <f t="shared" si="0"/>
        <v>634937972</v>
      </c>
      <c r="K10" s="31">
        <f t="shared" si="0"/>
        <v>646276217</v>
      </c>
    </row>
    <row r="11" spans="1:11" ht="13.5">
      <c r="A11" s="22" t="s">
        <v>22</v>
      </c>
      <c r="B11" s="6">
        <v>152958414</v>
      </c>
      <c r="C11" s="6">
        <v>130942026</v>
      </c>
      <c r="D11" s="23">
        <v>141714935</v>
      </c>
      <c r="E11" s="24">
        <v>158254212</v>
      </c>
      <c r="F11" s="6">
        <v>159298040</v>
      </c>
      <c r="G11" s="25">
        <v>159298040</v>
      </c>
      <c r="H11" s="26">
        <v>163657757</v>
      </c>
      <c r="I11" s="24">
        <v>168227580</v>
      </c>
      <c r="J11" s="6">
        <v>172339703</v>
      </c>
      <c r="K11" s="25">
        <v>179233314</v>
      </c>
    </row>
    <row r="12" spans="1:11" ht="13.5">
      <c r="A12" s="22" t="s">
        <v>23</v>
      </c>
      <c r="B12" s="6">
        <v>15004727</v>
      </c>
      <c r="C12" s="6">
        <v>16028717</v>
      </c>
      <c r="D12" s="23">
        <v>15036038</v>
      </c>
      <c r="E12" s="24">
        <v>19489926</v>
      </c>
      <c r="F12" s="6">
        <v>19123140</v>
      </c>
      <c r="G12" s="25">
        <v>19123140</v>
      </c>
      <c r="H12" s="26">
        <v>18339679</v>
      </c>
      <c r="I12" s="24">
        <v>19123140</v>
      </c>
      <c r="J12" s="6">
        <v>19888032</v>
      </c>
      <c r="K12" s="25">
        <v>20683536</v>
      </c>
    </row>
    <row r="13" spans="1:11" ht="13.5">
      <c r="A13" s="22" t="s">
        <v>129</v>
      </c>
      <c r="B13" s="6">
        <v>99211228</v>
      </c>
      <c r="C13" s="6">
        <v>72648320</v>
      </c>
      <c r="D13" s="23">
        <v>48544393</v>
      </c>
      <c r="E13" s="24">
        <v>45753707</v>
      </c>
      <c r="F13" s="6">
        <v>45753707</v>
      </c>
      <c r="G13" s="25">
        <v>45753707</v>
      </c>
      <c r="H13" s="26">
        <v>0</v>
      </c>
      <c r="I13" s="24">
        <v>42666464</v>
      </c>
      <c r="J13" s="6">
        <v>47583756</v>
      </c>
      <c r="K13" s="25">
        <v>49487112</v>
      </c>
    </row>
    <row r="14" spans="1:11" ht="13.5">
      <c r="A14" s="22" t="s">
        <v>24</v>
      </c>
      <c r="B14" s="6">
        <v>17462925</v>
      </c>
      <c r="C14" s="6">
        <v>513447</v>
      </c>
      <c r="D14" s="23">
        <v>1227494</v>
      </c>
      <c r="E14" s="24">
        <v>0</v>
      </c>
      <c r="F14" s="6">
        <v>0</v>
      </c>
      <c r="G14" s="25">
        <v>0</v>
      </c>
      <c r="H14" s="26">
        <v>7989566</v>
      </c>
      <c r="I14" s="24">
        <v>0</v>
      </c>
      <c r="J14" s="6">
        <v>0</v>
      </c>
      <c r="K14" s="25">
        <v>0</v>
      </c>
    </row>
    <row r="15" spans="1:11" ht="13.5">
      <c r="A15" s="22" t="s">
        <v>130</v>
      </c>
      <c r="B15" s="6">
        <v>124587715</v>
      </c>
      <c r="C15" s="6">
        <v>185778639</v>
      </c>
      <c r="D15" s="23">
        <v>229595550</v>
      </c>
      <c r="E15" s="24">
        <v>220196600</v>
      </c>
      <c r="F15" s="6">
        <v>225828000</v>
      </c>
      <c r="G15" s="25">
        <v>225828000</v>
      </c>
      <c r="H15" s="26">
        <v>204698251</v>
      </c>
      <c r="I15" s="24">
        <v>265828000</v>
      </c>
      <c r="J15" s="6">
        <v>274912128</v>
      </c>
      <c r="K15" s="25">
        <v>285908220</v>
      </c>
    </row>
    <row r="16" spans="1:11" ht="13.5">
      <c r="A16" s="22" t="s">
        <v>20</v>
      </c>
      <c r="B16" s="6">
        <v>16953864</v>
      </c>
      <c r="C16" s="6">
        <v>6525567</v>
      </c>
      <c r="D16" s="23">
        <v>12315628</v>
      </c>
      <c r="E16" s="24">
        <v>1831000</v>
      </c>
      <c r="F16" s="6">
        <v>1831000</v>
      </c>
      <c r="G16" s="25">
        <v>1831000</v>
      </c>
      <c r="H16" s="26">
        <v>7008294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104401920</v>
      </c>
      <c r="C17" s="6">
        <v>150869542</v>
      </c>
      <c r="D17" s="23">
        <v>134470379</v>
      </c>
      <c r="E17" s="24">
        <v>104877317</v>
      </c>
      <c r="F17" s="6">
        <v>128044553</v>
      </c>
      <c r="G17" s="25">
        <v>128044553</v>
      </c>
      <c r="H17" s="26">
        <v>121234270</v>
      </c>
      <c r="I17" s="24">
        <v>117708204</v>
      </c>
      <c r="J17" s="6">
        <v>102728901</v>
      </c>
      <c r="K17" s="25">
        <v>106722718</v>
      </c>
    </row>
    <row r="18" spans="1:11" ht="13.5">
      <c r="A18" s="33" t="s">
        <v>26</v>
      </c>
      <c r="B18" s="34">
        <f>SUM(B11:B17)</f>
        <v>530580793</v>
      </c>
      <c r="C18" s="35">
        <f aca="true" t="shared" si="1" ref="C18:K18">SUM(C11:C17)</f>
        <v>563306258</v>
      </c>
      <c r="D18" s="36">
        <f t="shared" si="1"/>
        <v>582904417</v>
      </c>
      <c r="E18" s="34">
        <f t="shared" si="1"/>
        <v>550402762</v>
      </c>
      <c r="F18" s="35">
        <f t="shared" si="1"/>
        <v>579878440</v>
      </c>
      <c r="G18" s="37">
        <f t="shared" si="1"/>
        <v>579878440</v>
      </c>
      <c r="H18" s="38">
        <f t="shared" si="1"/>
        <v>522927817</v>
      </c>
      <c r="I18" s="34">
        <f t="shared" si="1"/>
        <v>613553388</v>
      </c>
      <c r="J18" s="35">
        <f t="shared" si="1"/>
        <v>617452520</v>
      </c>
      <c r="K18" s="37">
        <f t="shared" si="1"/>
        <v>642034900</v>
      </c>
    </row>
    <row r="19" spans="1:11" ht="13.5">
      <c r="A19" s="33" t="s">
        <v>27</v>
      </c>
      <c r="B19" s="39">
        <f>+B10-B18</f>
        <v>-59291179</v>
      </c>
      <c r="C19" s="40">
        <f aca="true" t="shared" si="2" ref="C19:K19">+C10-C18</f>
        <v>-61087245</v>
      </c>
      <c r="D19" s="41">
        <f t="shared" si="2"/>
        <v>-15380537</v>
      </c>
      <c r="E19" s="39">
        <f t="shared" si="2"/>
        <v>14990000</v>
      </c>
      <c r="F19" s="40">
        <f t="shared" si="2"/>
        <v>15208322</v>
      </c>
      <c r="G19" s="42">
        <f t="shared" si="2"/>
        <v>15208322</v>
      </c>
      <c r="H19" s="43">
        <f t="shared" si="2"/>
        <v>94424482</v>
      </c>
      <c r="I19" s="39">
        <f t="shared" si="2"/>
        <v>380787</v>
      </c>
      <c r="J19" s="40">
        <f t="shared" si="2"/>
        <v>17485452</v>
      </c>
      <c r="K19" s="42">
        <f t="shared" si="2"/>
        <v>4241317</v>
      </c>
    </row>
    <row r="20" spans="1:11" ht="25.5">
      <c r="A20" s="44" t="s">
        <v>28</v>
      </c>
      <c r="B20" s="45">
        <v>317357</v>
      </c>
      <c r="C20" s="46">
        <v>45023980</v>
      </c>
      <c r="D20" s="47">
        <v>40399072</v>
      </c>
      <c r="E20" s="45">
        <v>42781800</v>
      </c>
      <c r="F20" s="46">
        <v>36181800</v>
      </c>
      <c r="G20" s="48">
        <v>36181800</v>
      </c>
      <c r="H20" s="49">
        <v>35093442</v>
      </c>
      <c r="I20" s="45">
        <v>40547650</v>
      </c>
      <c r="J20" s="46">
        <v>49977896</v>
      </c>
      <c r="K20" s="48">
        <v>51666046</v>
      </c>
    </row>
    <row r="21" spans="1:11" ht="63.75">
      <c r="A21" s="50" t="s">
        <v>131</v>
      </c>
      <c r="B21" s="51">
        <v>35585307</v>
      </c>
      <c r="C21" s="52">
        <v>1715427</v>
      </c>
      <c r="D21" s="53">
        <v>1720511</v>
      </c>
      <c r="E21" s="51">
        <v>0</v>
      </c>
      <c r="F21" s="52">
        <v>0</v>
      </c>
      <c r="G21" s="54">
        <v>0</v>
      </c>
      <c r="H21" s="55">
        <v>50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-23388515</v>
      </c>
      <c r="C22" s="58">
        <f aca="true" t="shared" si="3" ref="C22:K22">SUM(C19:C21)</f>
        <v>-14347838</v>
      </c>
      <c r="D22" s="59">
        <f t="shared" si="3"/>
        <v>26739046</v>
      </c>
      <c r="E22" s="57">
        <f t="shared" si="3"/>
        <v>57771800</v>
      </c>
      <c r="F22" s="58">
        <f t="shared" si="3"/>
        <v>51390122</v>
      </c>
      <c r="G22" s="60">
        <f t="shared" si="3"/>
        <v>51390122</v>
      </c>
      <c r="H22" s="61">
        <f t="shared" si="3"/>
        <v>129517974</v>
      </c>
      <c r="I22" s="57">
        <f t="shared" si="3"/>
        <v>40928437</v>
      </c>
      <c r="J22" s="58">
        <f t="shared" si="3"/>
        <v>67463348</v>
      </c>
      <c r="K22" s="60">
        <f t="shared" si="3"/>
        <v>55907363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-23388515</v>
      </c>
      <c r="C24" s="40">
        <f aca="true" t="shared" si="4" ref="C24:K24">SUM(C22:C23)</f>
        <v>-14347838</v>
      </c>
      <c r="D24" s="41">
        <f t="shared" si="4"/>
        <v>26739046</v>
      </c>
      <c r="E24" s="39">
        <f t="shared" si="4"/>
        <v>57771800</v>
      </c>
      <c r="F24" s="40">
        <f t="shared" si="4"/>
        <v>51390122</v>
      </c>
      <c r="G24" s="42">
        <f t="shared" si="4"/>
        <v>51390122</v>
      </c>
      <c r="H24" s="43">
        <f t="shared" si="4"/>
        <v>129517974</v>
      </c>
      <c r="I24" s="39">
        <f t="shared" si="4"/>
        <v>40928437</v>
      </c>
      <c r="J24" s="40">
        <f t="shared" si="4"/>
        <v>67463348</v>
      </c>
      <c r="K24" s="42">
        <f t="shared" si="4"/>
        <v>55907363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-98406002</v>
      </c>
      <c r="C27" s="7">
        <v>13644703</v>
      </c>
      <c r="D27" s="69">
        <v>58323903</v>
      </c>
      <c r="E27" s="70">
        <v>57771800</v>
      </c>
      <c r="F27" s="7">
        <v>47167000</v>
      </c>
      <c r="G27" s="71">
        <v>47167000</v>
      </c>
      <c r="H27" s="72">
        <v>43892223</v>
      </c>
      <c r="I27" s="70">
        <v>44908437</v>
      </c>
      <c r="J27" s="7">
        <v>49977900</v>
      </c>
      <c r="K27" s="71">
        <v>51666050</v>
      </c>
    </row>
    <row r="28" spans="1:11" ht="13.5">
      <c r="A28" s="73" t="s">
        <v>33</v>
      </c>
      <c r="B28" s="6">
        <v>-5065183</v>
      </c>
      <c r="C28" s="6">
        <v>26675379</v>
      </c>
      <c r="D28" s="23">
        <v>48293953</v>
      </c>
      <c r="E28" s="24">
        <v>42781800</v>
      </c>
      <c r="F28" s="6">
        <v>40020800</v>
      </c>
      <c r="G28" s="25">
        <v>40020800</v>
      </c>
      <c r="H28" s="26">
        <v>0</v>
      </c>
      <c r="I28" s="24">
        <v>38928437</v>
      </c>
      <c r="J28" s="6">
        <v>49977900</v>
      </c>
      <c r="K28" s="25">
        <v>51666050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99614</v>
      </c>
      <c r="D31" s="23">
        <v>788156</v>
      </c>
      <c r="E31" s="24">
        <v>14990000</v>
      </c>
      <c r="F31" s="6">
        <v>7146200</v>
      </c>
      <c r="G31" s="25">
        <v>7146200</v>
      </c>
      <c r="H31" s="26">
        <v>0</v>
      </c>
      <c r="I31" s="24">
        <v>5980000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-5065183</v>
      </c>
      <c r="C32" s="7">
        <f aca="true" t="shared" si="5" ref="C32:K32">SUM(C28:C31)</f>
        <v>26774993</v>
      </c>
      <c r="D32" s="69">
        <f t="shared" si="5"/>
        <v>49082109</v>
      </c>
      <c r="E32" s="70">
        <f t="shared" si="5"/>
        <v>57771800</v>
      </c>
      <c r="F32" s="7">
        <f t="shared" si="5"/>
        <v>47167000</v>
      </c>
      <c r="G32" s="71">
        <f t="shared" si="5"/>
        <v>47167000</v>
      </c>
      <c r="H32" s="72">
        <f t="shared" si="5"/>
        <v>0</v>
      </c>
      <c r="I32" s="70">
        <f t="shared" si="5"/>
        <v>44908437</v>
      </c>
      <c r="J32" s="7">
        <f t="shared" si="5"/>
        <v>49977900</v>
      </c>
      <c r="K32" s="71">
        <f t="shared" si="5"/>
        <v>51666050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278356008</v>
      </c>
      <c r="C35" s="6">
        <v>169505626</v>
      </c>
      <c r="D35" s="23">
        <v>290676534</v>
      </c>
      <c r="E35" s="24">
        <v>446825433</v>
      </c>
      <c r="F35" s="6">
        <v>266557408</v>
      </c>
      <c r="G35" s="25">
        <v>266557408</v>
      </c>
      <c r="H35" s="26">
        <v>463259554</v>
      </c>
      <c r="I35" s="24">
        <v>263500176</v>
      </c>
      <c r="J35" s="6">
        <v>305634099</v>
      </c>
      <c r="K35" s="25">
        <v>330833351</v>
      </c>
    </row>
    <row r="36" spans="1:11" ht="13.5">
      <c r="A36" s="22" t="s">
        <v>39</v>
      </c>
      <c r="B36" s="6">
        <v>1481783079</v>
      </c>
      <c r="C36" s="6">
        <v>1374879816</v>
      </c>
      <c r="D36" s="23">
        <v>1437816353</v>
      </c>
      <c r="E36" s="24">
        <v>1422134998</v>
      </c>
      <c r="F36" s="6">
        <v>1413780198</v>
      </c>
      <c r="G36" s="25">
        <v>1413780198</v>
      </c>
      <c r="H36" s="26">
        <v>1549015470</v>
      </c>
      <c r="I36" s="24">
        <v>1466764200</v>
      </c>
      <c r="J36" s="6">
        <v>1525497258</v>
      </c>
      <c r="K36" s="25">
        <v>1586206176</v>
      </c>
    </row>
    <row r="37" spans="1:11" ht="13.5">
      <c r="A37" s="22" t="s">
        <v>40</v>
      </c>
      <c r="B37" s="6">
        <v>364419853</v>
      </c>
      <c r="C37" s="6">
        <v>267646478</v>
      </c>
      <c r="D37" s="23">
        <v>360465393</v>
      </c>
      <c r="E37" s="24">
        <v>389015540</v>
      </c>
      <c r="F37" s="6">
        <v>206133878</v>
      </c>
      <c r="G37" s="25">
        <v>206133878</v>
      </c>
      <c r="H37" s="26">
        <v>394445503</v>
      </c>
      <c r="I37" s="24">
        <v>263216438</v>
      </c>
      <c r="J37" s="6">
        <v>271799548</v>
      </c>
      <c r="K37" s="25">
        <v>277471579</v>
      </c>
    </row>
    <row r="38" spans="1:11" ht="13.5">
      <c r="A38" s="22" t="s">
        <v>41</v>
      </c>
      <c r="B38" s="6">
        <v>22847403</v>
      </c>
      <c r="C38" s="6">
        <v>23058965</v>
      </c>
      <c r="D38" s="23">
        <v>-12400817</v>
      </c>
      <c r="E38" s="24">
        <v>33002404</v>
      </c>
      <c r="F38" s="6">
        <v>31614614</v>
      </c>
      <c r="G38" s="25">
        <v>31614614</v>
      </c>
      <c r="H38" s="26">
        <v>-211562</v>
      </c>
      <c r="I38" s="24">
        <v>1147000</v>
      </c>
      <c r="J38" s="6">
        <v>1192880</v>
      </c>
      <c r="K38" s="25">
        <v>1240595</v>
      </c>
    </row>
    <row r="39" spans="1:11" ht="13.5">
      <c r="A39" s="22" t="s">
        <v>42</v>
      </c>
      <c r="B39" s="6">
        <v>1396260357</v>
      </c>
      <c r="C39" s="6">
        <v>1268027850</v>
      </c>
      <c r="D39" s="23">
        <v>1353689249</v>
      </c>
      <c r="E39" s="24">
        <v>1446942487</v>
      </c>
      <c r="F39" s="6">
        <v>1442589128</v>
      </c>
      <c r="G39" s="25">
        <v>1442589128</v>
      </c>
      <c r="H39" s="26">
        <v>1618041069</v>
      </c>
      <c r="I39" s="24">
        <v>1465900938</v>
      </c>
      <c r="J39" s="6">
        <v>1558138929</v>
      </c>
      <c r="K39" s="25">
        <v>1638327353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343913592</v>
      </c>
      <c r="C42" s="6">
        <v>1157745190</v>
      </c>
      <c r="D42" s="23">
        <v>1014279568</v>
      </c>
      <c r="E42" s="24">
        <v>134109560</v>
      </c>
      <c r="F42" s="6">
        <v>-76124192</v>
      </c>
      <c r="G42" s="25">
        <v>-76124192</v>
      </c>
      <c r="H42" s="26">
        <v>557339795</v>
      </c>
      <c r="I42" s="24">
        <v>75006096</v>
      </c>
      <c r="J42" s="6">
        <v>99815135</v>
      </c>
      <c r="K42" s="25">
        <v>90005722</v>
      </c>
    </row>
    <row r="43" spans="1:11" ht="13.5">
      <c r="A43" s="22" t="s">
        <v>45</v>
      </c>
      <c r="B43" s="6">
        <v>0</v>
      </c>
      <c r="C43" s="6">
        <v>-7243206</v>
      </c>
      <c r="D43" s="23">
        <v>-36472172</v>
      </c>
      <c r="E43" s="24">
        <v>0</v>
      </c>
      <c r="F43" s="6">
        <v>-706440</v>
      </c>
      <c r="G43" s="25">
        <v>-706440</v>
      </c>
      <c r="H43" s="26">
        <v>-45450599</v>
      </c>
      <c r="I43" s="24">
        <v>-36928372</v>
      </c>
      <c r="J43" s="6">
        <v>-44977900</v>
      </c>
      <c r="K43" s="25">
        <v>-51666050</v>
      </c>
    </row>
    <row r="44" spans="1:11" ht="13.5">
      <c r="A44" s="22" t="s">
        <v>46</v>
      </c>
      <c r="B44" s="6">
        <v>13277469</v>
      </c>
      <c r="C44" s="6">
        <v>-1341438</v>
      </c>
      <c r="D44" s="23">
        <v>3697739</v>
      </c>
      <c r="E44" s="24">
        <v>-3697739</v>
      </c>
      <c r="F44" s="6">
        <v>3372894</v>
      </c>
      <c r="G44" s="25">
        <v>3372894</v>
      </c>
      <c r="H44" s="26">
        <v>-16222797</v>
      </c>
      <c r="I44" s="24">
        <v>333785</v>
      </c>
      <c r="J44" s="6">
        <v>625707</v>
      </c>
      <c r="K44" s="25">
        <v>650735</v>
      </c>
    </row>
    <row r="45" spans="1:11" ht="13.5">
      <c r="A45" s="33" t="s">
        <v>47</v>
      </c>
      <c r="B45" s="7">
        <v>368054955</v>
      </c>
      <c r="C45" s="7">
        <v>1098484724</v>
      </c>
      <c r="D45" s="69">
        <v>1497915801</v>
      </c>
      <c r="E45" s="70">
        <v>158668305</v>
      </c>
      <c r="F45" s="7">
        <v>26208045</v>
      </c>
      <c r="G45" s="71">
        <v>26208045</v>
      </c>
      <c r="H45" s="72">
        <v>1173043792</v>
      </c>
      <c r="I45" s="70">
        <v>53067313</v>
      </c>
      <c r="J45" s="7">
        <v>70704978</v>
      </c>
      <c r="K45" s="71">
        <v>54842124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12083769</v>
      </c>
      <c r="C48" s="6">
        <v>-92391474</v>
      </c>
      <c r="D48" s="23">
        <v>14520430</v>
      </c>
      <c r="E48" s="24">
        <v>209864966</v>
      </c>
      <c r="F48" s="6">
        <v>17820351</v>
      </c>
      <c r="G48" s="25">
        <v>17820351</v>
      </c>
      <c r="H48" s="26">
        <v>19238957</v>
      </c>
      <c r="I48" s="24">
        <v>62871883</v>
      </c>
      <c r="J48" s="6">
        <v>97504142</v>
      </c>
      <c r="K48" s="25">
        <v>114830674</v>
      </c>
    </row>
    <row r="49" spans="1:11" ht="13.5">
      <c r="A49" s="22" t="s">
        <v>50</v>
      </c>
      <c r="B49" s="6">
        <f>+B75</f>
        <v>153840835.50129524</v>
      </c>
      <c r="C49" s="6">
        <f aca="true" t="shared" si="6" ref="C49:K49">+C75</f>
        <v>-51597113.40974879</v>
      </c>
      <c r="D49" s="23">
        <f t="shared" si="6"/>
        <v>273440584.0165488</v>
      </c>
      <c r="E49" s="24">
        <f t="shared" si="6"/>
        <v>217990425.8631893</v>
      </c>
      <c r="F49" s="6">
        <f t="shared" si="6"/>
        <v>-211164029.31081152</v>
      </c>
      <c r="G49" s="25">
        <f t="shared" si="6"/>
        <v>-211164029.31081152</v>
      </c>
      <c r="H49" s="26">
        <f t="shared" si="6"/>
        <v>278989704.89619994</v>
      </c>
      <c r="I49" s="24">
        <f t="shared" si="6"/>
        <v>80918936.28655395</v>
      </c>
      <c r="J49" s="6">
        <f t="shared" si="6"/>
        <v>80755589.34222788</v>
      </c>
      <c r="K49" s="25">
        <f t="shared" si="6"/>
        <v>79191576.3530989</v>
      </c>
    </row>
    <row r="50" spans="1:11" ht="13.5">
      <c r="A50" s="33" t="s">
        <v>51</v>
      </c>
      <c r="B50" s="7">
        <f>+B48-B49</f>
        <v>-141757066.50129524</v>
      </c>
      <c r="C50" s="7">
        <f aca="true" t="shared" si="7" ref="C50:K50">+C48-C49</f>
        <v>-40794360.59025121</v>
      </c>
      <c r="D50" s="69">
        <f t="shared" si="7"/>
        <v>-258920154.0165488</v>
      </c>
      <c r="E50" s="70">
        <f t="shared" si="7"/>
        <v>-8125459.86318931</v>
      </c>
      <c r="F50" s="7">
        <f t="shared" si="7"/>
        <v>228984380.31081152</v>
      </c>
      <c r="G50" s="71">
        <f t="shared" si="7"/>
        <v>228984380.31081152</v>
      </c>
      <c r="H50" s="72">
        <f t="shared" si="7"/>
        <v>-259750747.89619994</v>
      </c>
      <c r="I50" s="70">
        <f t="shared" si="7"/>
        <v>-18047053.28655395</v>
      </c>
      <c r="J50" s="7">
        <f t="shared" si="7"/>
        <v>16748552.657772124</v>
      </c>
      <c r="K50" s="71">
        <f t="shared" si="7"/>
        <v>35639097.6469011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1406684143</v>
      </c>
      <c r="C53" s="6">
        <v>1322276493</v>
      </c>
      <c r="D53" s="23">
        <v>1393656841</v>
      </c>
      <c r="E53" s="24">
        <v>1359108264</v>
      </c>
      <c r="F53" s="6">
        <v>1349493797</v>
      </c>
      <c r="G53" s="25">
        <v>1349493797</v>
      </c>
      <c r="H53" s="26">
        <v>1466335127</v>
      </c>
      <c r="I53" s="24">
        <v>1427835763</v>
      </c>
      <c r="J53" s="6">
        <v>1483519358</v>
      </c>
      <c r="K53" s="25">
        <v>1538540126</v>
      </c>
    </row>
    <row r="54" spans="1:11" ht="13.5">
      <c r="A54" s="22" t="s">
        <v>54</v>
      </c>
      <c r="B54" s="6">
        <v>0</v>
      </c>
      <c r="C54" s="6">
        <v>72648320</v>
      </c>
      <c r="D54" s="23">
        <v>48465393</v>
      </c>
      <c r="E54" s="24">
        <v>45753707</v>
      </c>
      <c r="F54" s="6">
        <v>45753707</v>
      </c>
      <c r="G54" s="25">
        <v>45753707</v>
      </c>
      <c r="H54" s="26">
        <v>0</v>
      </c>
      <c r="I54" s="24">
        <v>42666464</v>
      </c>
      <c r="J54" s="6">
        <v>47583756</v>
      </c>
      <c r="K54" s="25">
        <v>49487112</v>
      </c>
    </row>
    <row r="55" spans="1:11" ht="13.5">
      <c r="A55" s="22" t="s">
        <v>55</v>
      </c>
      <c r="B55" s="6">
        <v>-94913559</v>
      </c>
      <c r="C55" s="6">
        <v>17910689</v>
      </c>
      <c r="D55" s="23">
        <v>22485689</v>
      </c>
      <c r="E55" s="24">
        <v>26343000</v>
      </c>
      <c r="F55" s="6">
        <v>20002000</v>
      </c>
      <c r="G55" s="25">
        <v>20002000</v>
      </c>
      <c r="H55" s="26">
        <v>18748571</v>
      </c>
      <c r="I55" s="24">
        <v>14673453</v>
      </c>
      <c r="J55" s="6">
        <v>10000000</v>
      </c>
      <c r="K55" s="25">
        <v>10000000</v>
      </c>
    </row>
    <row r="56" spans="1:11" ht="13.5">
      <c r="A56" s="22" t="s">
        <v>56</v>
      </c>
      <c r="B56" s="6">
        <v>12729218</v>
      </c>
      <c r="C56" s="6">
        <v>16428649</v>
      </c>
      <c r="D56" s="23">
        <v>14218435</v>
      </c>
      <c r="E56" s="24">
        <v>20040000</v>
      </c>
      <c r="F56" s="6">
        <v>25000000</v>
      </c>
      <c r="G56" s="25">
        <v>25000000</v>
      </c>
      <c r="H56" s="26">
        <v>34589282</v>
      </c>
      <c r="I56" s="24">
        <v>37395777</v>
      </c>
      <c r="J56" s="6">
        <v>24023951</v>
      </c>
      <c r="K56" s="25">
        <v>24984910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15000</v>
      </c>
      <c r="C60" s="6">
        <v>15000</v>
      </c>
      <c r="D60" s="23">
        <v>2627025</v>
      </c>
      <c r="E60" s="24">
        <v>7868059</v>
      </c>
      <c r="F60" s="6">
        <v>7868059</v>
      </c>
      <c r="G60" s="25">
        <v>7868059</v>
      </c>
      <c r="H60" s="26">
        <v>9868059</v>
      </c>
      <c r="I60" s="24">
        <v>10316454</v>
      </c>
      <c r="J60" s="6">
        <v>10728504</v>
      </c>
      <c r="K60" s="25">
        <v>10926212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0.9416061972153438</v>
      </c>
      <c r="C70" s="5">
        <f aca="true" t="shared" si="8" ref="C70:K70">IF(ISERROR(C71/C72),0,(C71/C72))</f>
        <v>1.9043488871925762</v>
      </c>
      <c r="D70" s="5">
        <f t="shared" si="8"/>
        <v>1.1199987109344987</v>
      </c>
      <c r="E70" s="5">
        <f t="shared" si="8"/>
        <v>0.7726542103710186</v>
      </c>
      <c r="F70" s="5">
        <f t="shared" si="8"/>
        <v>0.7033720984640112</v>
      </c>
      <c r="G70" s="5">
        <f t="shared" si="8"/>
        <v>0.7033720984640112</v>
      </c>
      <c r="H70" s="5">
        <f t="shared" si="8"/>
        <v>0.9395304661265245</v>
      </c>
      <c r="I70" s="5">
        <f t="shared" si="8"/>
        <v>0.8956821318125918</v>
      </c>
      <c r="J70" s="5">
        <f t="shared" si="8"/>
        <v>0.8880466975612928</v>
      </c>
      <c r="K70" s="5">
        <f t="shared" si="8"/>
        <v>0.8880292589133431</v>
      </c>
    </row>
    <row r="71" spans="1:11" ht="12.75" hidden="1">
      <c r="A71" s="1" t="s">
        <v>135</v>
      </c>
      <c r="B71" s="2">
        <f>+B83</f>
        <v>297377621</v>
      </c>
      <c r="C71" s="2">
        <f aca="true" t="shared" si="9" ref="C71:K71">+C83</f>
        <v>664797635</v>
      </c>
      <c r="D71" s="2">
        <f t="shared" si="9"/>
        <v>419096297</v>
      </c>
      <c r="E71" s="2">
        <f t="shared" si="9"/>
        <v>298954256</v>
      </c>
      <c r="F71" s="2">
        <f t="shared" si="9"/>
        <v>271514686</v>
      </c>
      <c r="G71" s="2">
        <f t="shared" si="9"/>
        <v>271514686</v>
      </c>
      <c r="H71" s="2">
        <f t="shared" si="9"/>
        <v>365709312</v>
      </c>
      <c r="I71" s="2">
        <f t="shared" si="9"/>
        <v>387405653</v>
      </c>
      <c r="J71" s="2">
        <f t="shared" si="9"/>
        <v>395311032</v>
      </c>
      <c r="K71" s="2">
        <f t="shared" si="9"/>
        <v>407459952</v>
      </c>
    </row>
    <row r="72" spans="1:11" ht="12.75" hidden="1">
      <c r="A72" s="1" t="s">
        <v>136</v>
      </c>
      <c r="B72" s="2">
        <f>+B77</f>
        <v>315819524</v>
      </c>
      <c r="C72" s="2">
        <f aca="true" t="shared" si="10" ref="C72:K72">+C77</f>
        <v>349094454</v>
      </c>
      <c r="D72" s="2">
        <f t="shared" si="10"/>
        <v>374193553</v>
      </c>
      <c r="E72" s="2">
        <f t="shared" si="10"/>
        <v>386918562</v>
      </c>
      <c r="F72" s="2">
        <f t="shared" si="10"/>
        <v>386018562</v>
      </c>
      <c r="G72" s="2">
        <f t="shared" si="10"/>
        <v>386018562</v>
      </c>
      <c r="H72" s="2">
        <f t="shared" si="10"/>
        <v>389246890</v>
      </c>
      <c r="I72" s="2">
        <f t="shared" si="10"/>
        <v>432525825</v>
      </c>
      <c r="J72" s="2">
        <f t="shared" si="10"/>
        <v>445146672</v>
      </c>
      <c r="K72" s="2">
        <f t="shared" si="10"/>
        <v>458836179</v>
      </c>
    </row>
    <row r="73" spans="1:11" ht="12.75" hidden="1">
      <c r="A73" s="1" t="s">
        <v>137</v>
      </c>
      <c r="B73" s="2">
        <f>+B74</f>
        <v>11015736.333333328</v>
      </c>
      <c r="C73" s="2">
        <f aca="true" t="shared" si="11" ref="C73:K73">+(C78+C80+C81+C82)-(B78+B80+B81+B82)</f>
        <v>-5062083</v>
      </c>
      <c r="D73" s="2">
        <f t="shared" si="11"/>
        <v>18613544</v>
      </c>
      <c r="E73" s="2">
        <f t="shared" si="11"/>
        <v>-54177745</v>
      </c>
      <c r="F73" s="2">
        <f>+(F78+F80+F81+F82)-(D78+D80+D81+D82)</f>
        <v>-34262560</v>
      </c>
      <c r="G73" s="2">
        <f>+(G78+G80+G81+G82)-(D78+D80+D81+D82)</f>
        <v>-34262560</v>
      </c>
      <c r="H73" s="2">
        <f>+(H78+H80+H81+H82)-(D78+D80+D81+D82)</f>
        <v>166232565</v>
      </c>
      <c r="I73" s="2">
        <f>+(I78+I80+I81+I82)-(E78+E80+E81+E82)</f>
        <v>-16559055</v>
      </c>
      <c r="J73" s="2">
        <f t="shared" si="11"/>
        <v>1966224</v>
      </c>
      <c r="K73" s="2">
        <f t="shared" si="11"/>
        <v>7419518</v>
      </c>
    </row>
    <row r="74" spans="1:11" ht="12.75" hidden="1">
      <c r="A74" s="1" t="s">
        <v>138</v>
      </c>
      <c r="B74" s="2">
        <f>+TREND(C74:E74)</f>
        <v>11015736.333333328</v>
      </c>
      <c r="C74" s="2">
        <f>+C73</f>
        <v>-5062083</v>
      </c>
      <c r="D74" s="2">
        <f aca="true" t="shared" si="12" ref="D74:K74">+D73</f>
        <v>18613544</v>
      </c>
      <c r="E74" s="2">
        <f t="shared" si="12"/>
        <v>-54177745</v>
      </c>
      <c r="F74" s="2">
        <f t="shared" si="12"/>
        <v>-34262560</v>
      </c>
      <c r="G74" s="2">
        <f t="shared" si="12"/>
        <v>-34262560</v>
      </c>
      <c r="H74" s="2">
        <f t="shared" si="12"/>
        <v>166232565</v>
      </c>
      <c r="I74" s="2">
        <f t="shared" si="12"/>
        <v>-16559055</v>
      </c>
      <c r="J74" s="2">
        <f t="shared" si="12"/>
        <v>1966224</v>
      </c>
      <c r="K74" s="2">
        <f t="shared" si="12"/>
        <v>7419518</v>
      </c>
    </row>
    <row r="75" spans="1:11" ht="12.75" hidden="1">
      <c r="A75" s="1" t="s">
        <v>139</v>
      </c>
      <c r="B75" s="2">
        <f>+B84-(((B80+B81+B78)*B70)-B79)</f>
        <v>153840835.50129524</v>
      </c>
      <c r="C75" s="2">
        <f aca="true" t="shared" si="13" ref="C75:K75">+C84-(((C80+C81+C78)*C70)-C79)</f>
        <v>-51597113.40974879</v>
      </c>
      <c r="D75" s="2">
        <f t="shared" si="13"/>
        <v>273440584.0165488</v>
      </c>
      <c r="E75" s="2">
        <f t="shared" si="13"/>
        <v>217990425.8631893</v>
      </c>
      <c r="F75" s="2">
        <f t="shared" si="13"/>
        <v>-211164029.31081152</v>
      </c>
      <c r="G75" s="2">
        <f t="shared" si="13"/>
        <v>-211164029.31081152</v>
      </c>
      <c r="H75" s="2">
        <f t="shared" si="13"/>
        <v>278989704.89619994</v>
      </c>
      <c r="I75" s="2">
        <f t="shared" si="13"/>
        <v>80918936.28655395</v>
      </c>
      <c r="J75" s="2">
        <f t="shared" si="13"/>
        <v>80755589.34222788</v>
      </c>
      <c r="K75" s="2">
        <f t="shared" si="13"/>
        <v>79191576.3530989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315819524</v>
      </c>
      <c r="C77" s="3">
        <v>349094454</v>
      </c>
      <c r="D77" s="3">
        <v>374193553</v>
      </c>
      <c r="E77" s="3">
        <v>386918562</v>
      </c>
      <c r="F77" s="3">
        <v>386018562</v>
      </c>
      <c r="G77" s="3">
        <v>386018562</v>
      </c>
      <c r="H77" s="3">
        <v>389246890</v>
      </c>
      <c r="I77" s="3">
        <v>432525825</v>
      </c>
      <c r="J77" s="3">
        <v>445146672</v>
      </c>
      <c r="K77" s="3">
        <v>458836179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270902634</v>
      </c>
      <c r="C79" s="3">
        <v>173051051</v>
      </c>
      <c r="D79" s="3">
        <v>237573919</v>
      </c>
      <c r="E79" s="3">
        <v>309336315</v>
      </c>
      <c r="F79" s="3">
        <v>126977931</v>
      </c>
      <c r="G79" s="3">
        <v>126977931</v>
      </c>
      <c r="H79" s="3">
        <v>278564954</v>
      </c>
      <c r="I79" s="3">
        <v>137158408</v>
      </c>
      <c r="J79" s="3">
        <v>140699201</v>
      </c>
      <c r="K79" s="3">
        <v>141127221</v>
      </c>
    </row>
    <row r="80" spans="1:11" ht="12.75" hidden="1">
      <c r="A80" s="1" t="s">
        <v>68</v>
      </c>
      <c r="B80" s="3">
        <v>133546139</v>
      </c>
      <c r="C80" s="3">
        <v>156595182</v>
      </c>
      <c r="D80" s="3">
        <v>118547827</v>
      </c>
      <c r="E80" s="3">
        <v>199149709</v>
      </c>
      <c r="F80" s="3">
        <v>219192986</v>
      </c>
      <c r="G80" s="3">
        <v>219192986</v>
      </c>
      <c r="H80" s="3">
        <v>214279632</v>
      </c>
      <c r="I80" s="3">
        <v>189898280</v>
      </c>
      <c r="J80" s="3">
        <v>191666732</v>
      </c>
      <c r="K80" s="3">
        <v>198880560</v>
      </c>
    </row>
    <row r="81" spans="1:11" ht="12.75" hidden="1">
      <c r="A81" s="1" t="s">
        <v>69</v>
      </c>
      <c r="B81" s="3">
        <v>112979602</v>
      </c>
      <c r="C81" s="3">
        <v>84868476</v>
      </c>
      <c r="D81" s="3">
        <v>141529375</v>
      </c>
      <c r="E81" s="3">
        <v>6749749</v>
      </c>
      <c r="F81" s="3">
        <v>6621657</v>
      </c>
      <c r="G81" s="3">
        <v>6621657</v>
      </c>
      <c r="H81" s="3">
        <v>212030135</v>
      </c>
      <c r="I81" s="3">
        <v>4944441</v>
      </c>
      <c r="J81" s="3">
        <v>5142213</v>
      </c>
      <c r="K81" s="3">
        <v>5347903</v>
      </c>
    </row>
    <row r="82" spans="1:11" ht="12.75" hidden="1">
      <c r="A82" s="1" t="s">
        <v>70</v>
      </c>
      <c r="B82" s="3">
        <v>5502319</v>
      </c>
      <c r="C82" s="3">
        <v>5502319</v>
      </c>
      <c r="D82" s="3">
        <v>5502319</v>
      </c>
      <c r="E82" s="3">
        <v>5502318</v>
      </c>
      <c r="F82" s="3">
        <v>5502318</v>
      </c>
      <c r="G82" s="3">
        <v>5502318</v>
      </c>
      <c r="H82" s="3">
        <v>5502319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297377621</v>
      </c>
      <c r="C83" s="3">
        <v>664797635</v>
      </c>
      <c r="D83" s="3">
        <v>419096297</v>
      </c>
      <c r="E83" s="3">
        <v>298954256</v>
      </c>
      <c r="F83" s="3">
        <v>271514686</v>
      </c>
      <c r="G83" s="3">
        <v>271514686</v>
      </c>
      <c r="H83" s="3">
        <v>365709312</v>
      </c>
      <c r="I83" s="3">
        <v>387405653</v>
      </c>
      <c r="J83" s="3">
        <v>395311032</v>
      </c>
      <c r="K83" s="3">
        <v>407459952</v>
      </c>
    </row>
    <row r="84" spans="1:11" ht="12.75" hidden="1">
      <c r="A84" s="1" t="s">
        <v>72</v>
      </c>
      <c r="B84" s="3">
        <v>115068367</v>
      </c>
      <c r="C84" s="3">
        <v>235182884</v>
      </c>
      <c r="D84" s="3">
        <v>327152796</v>
      </c>
      <c r="E84" s="3">
        <v>67743194</v>
      </c>
      <c r="F84" s="3">
        <v>-179310241</v>
      </c>
      <c r="G84" s="3">
        <v>-179310241</v>
      </c>
      <c r="H84" s="3">
        <v>400955765</v>
      </c>
      <c r="I84" s="3">
        <v>118277672</v>
      </c>
      <c r="J84" s="3">
        <v>114831922</v>
      </c>
      <c r="K84" s="3">
        <v>119425206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103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21401315</v>
      </c>
      <c r="C5" s="6">
        <v>22122675</v>
      </c>
      <c r="D5" s="23">
        <v>24846731</v>
      </c>
      <c r="E5" s="24">
        <v>26785390</v>
      </c>
      <c r="F5" s="6">
        <v>26785390</v>
      </c>
      <c r="G5" s="25">
        <v>26785390</v>
      </c>
      <c r="H5" s="26">
        <v>25751149</v>
      </c>
      <c r="I5" s="24">
        <v>27830019</v>
      </c>
      <c r="J5" s="6">
        <v>28998880</v>
      </c>
      <c r="K5" s="25">
        <v>30274830</v>
      </c>
    </row>
    <row r="6" spans="1:11" ht="13.5">
      <c r="A6" s="22" t="s">
        <v>18</v>
      </c>
      <c r="B6" s="6">
        <v>1824174</v>
      </c>
      <c r="C6" s="6">
        <v>1881275</v>
      </c>
      <c r="D6" s="23">
        <v>1769308</v>
      </c>
      <c r="E6" s="24">
        <v>1848000</v>
      </c>
      <c r="F6" s="6">
        <v>1848000</v>
      </c>
      <c r="G6" s="25">
        <v>1848000</v>
      </c>
      <c r="H6" s="26">
        <v>1927753</v>
      </c>
      <c r="I6" s="24">
        <v>1920072</v>
      </c>
      <c r="J6" s="6">
        <v>2000715</v>
      </c>
      <c r="K6" s="25">
        <v>2088746</v>
      </c>
    </row>
    <row r="7" spans="1:11" ht="13.5">
      <c r="A7" s="22" t="s">
        <v>19</v>
      </c>
      <c r="B7" s="6">
        <v>1560082</v>
      </c>
      <c r="C7" s="6">
        <v>1580450</v>
      </c>
      <c r="D7" s="23">
        <v>1348759</v>
      </c>
      <c r="E7" s="24">
        <v>2143292</v>
      </c>
      <c r="F7" s="6">
        <v>1143292</v>
      </c>
      <c r="G7" s="25">
        <v>1143292</v>
      </c>
      <c r="H7" s="26">
        <v>706290</v>
      </c>
      <c r="I7" s="24">
        <v>700000</v>
      </c>
      <c r="J7" s="6">
        <v>729400</v>
      </c>
      <c r="K7" s="25">
        <v>761494</v>
      </c>
    </row>
    <row r="8" spans="1:11" ht="13.5">
      <c r="A8" s="22" t="s">
        <v>20</v>
      </c>
      <c r="B8" s="6">
        <v>136714159</v>
      </c>
      <c r="C8" s="6">
        <v>141954415</v>
      </c>
      <c r="D8" s="23">
        <v>166790994</v>
      </c>
      <c r="E8" s="24">
        <v>171159000</v>
      </c>
      <c r="F8" s="6">
        <v>201506000</v>
      </c>
      <c r="G8" s="25">
        <v>201506000</v>
      </c>
      <c r="H8" s="26">
        <v>201461323</v>
      </c>
      <c r="I8" s="24">
        <v>177147000</v>
      </c>
      <c r="J8" s="6">
        <v>181745000</v>
      </c>
      <c r="K8" s="25">
        <v>190438000</v>
      </c>
    </row>
    <row r="9" spans="1:11" ht="13.5">
      <c r="A9" s="22" t="s">
        <v>21</v>
      </c>
      <c r="B9" s="6">
        <v>4446987</v>
      </c>
      <c r="C9" s="6">
        <v>5513045</v>
      </c>
      <c r="D9" s="23">
        <v>5113879</v>
      </c>
      <c r="E9" s="24">
        <v>5748038</v>
      </c>
      <c r="F9" s="6">
        <v>5248038</v>
      </c>
      <c r="G9" s="25">
        <v>5248038</v>
      </c>
      <c r="H9" s="26">
        <v>5525349</v>
      </c>
      <c r="I9" s="24">
        <v>7802097</v>
      </c>
      <c r="J9" s="6">
        <v>8129457</v>
      </c>
      <c r="K9" s="25">
        <v>8486899</v>
      </c>
    </row>
    <row r="10" spans="1:11" ht="25.5">
      <c r="A10" s="27" t="s">
        <v>128</v>
      </c>
      <c r="B10" s="28">
        <f>SUM(B5:B9)</f>
        <v>165946717</v>
      </c>
      <c r="C10" s="29">
        <f aca="true" t="shared" si="0" ref="C10:K10">SUM(C5:C9)</f>
        <v>173051860</v>
      </c>
      <c r="D10" s="30">
        <f t="shared" si="0"/>
        <v>199869671</v>
      </c>
      <c r="E10" s="28">
        <f t="shared" si="0"/>
        <v>207683720</v>
      </c>
      <c r="F10" s="29">
        <f t="shared" si="0"/>
        <v>236530720</v>
      </c>
      <c r="G10" s="31">
        <f t="shared" si="0"/>
        <v>236530720</v>
      </c>
      <c r="H10" s="32">
        <f t="shared" si="0"/>
        <v>235371864</v>
      </c>
      <c r="I10" s="28">
        <f t="shared" si="0"/>
        <v>215399188</v>
      </c>
      <c r="J10" s="29">
        <f t="shared" si="0"/>
        <v>221603452</v>
      </c>
      <c r="K10" s="31">
        <f t="shared" si="0"/>
        <v>232049969</v>
      </c>
    </row>
    <row r="11" spans="1:11" ht="13.5">
      <c r="A11" s="22" t="s">
        <v>22</v>
      </c>
      <c r="B11" s="6">
        <v>80698014</v>
      </c>
      <c r="C11" s="6">
        <v>94353682</v>
      </c>
      <c r="D11" s="23">
        <v>98720986</v>
      </c>
      <c r="E11" s="24">
        <v>95953648</v>
      </c>
      <c r="F11" s="6">
        <v>100316277</v>
      </c>
      <c r="G11" s="25">
        <v>100316277</v>
      </c>
      <c r="H11" s="26">
        <v>103214052</v>
      </c>
      <c r="I11" s="24">
        <v>105921700</v>
      </c>
      <c r="J11" s="6">
        <v>110370411</v>
      </c>
      <c r="K11" s="25">
        <v>115226701</v>
      </c>
    </row>
    <row r="12" spans="1:11" ht="13.5">
      <c r="A12" s="22" t="s">
        <v>23</v>
      </c>
      <c r="B12" s="6">
        <v>13809155</v>
      </c>
      <c r="C12" s="6">
        <v>13531680</v>
      </c>
      <c r="D12" s="23">
        <v>14250634</v>
      </c>
      <c r="E12" s="24">
        <v>16261308</v>
      </c>
      <c r="F12" s="6">
        <v>16261308</v>
      </c>
      <c r="G12" s="25">
        <v>16261308</v>
      </c>
      <c r="H12" s="26">
        <v>14050517</v>
      </c>
      <c r="I12" s="24">
        <v>16895497</v>
      </c>
      <c r="J12" s="6">
        <v>17605105</v>
      </c>
      <c r="K12" s="25">
        <v>18379730</v>
      </c>
    </row>
    <row r="13" spans="1:11" ht="13.5">
      <c r="A13" s="22" t="s">
        <v>129</v>
      </c>
      <c r="B13" s="6">
        <v>4513373</v>
      </c>
      <c r="C13" s="6">
        <v>19565965</v>
      </c>
      <c r="D13" s="23">
        <v>23248607</v>
      </c>
      <c r="E13" s="24">
        <v>17448353</v>
      </c>
      <c r="F13" s="6">
        <v>21000001</v>
      </c>
      <c r="G13" s="25">
        <v>21000001</v>
      </c>
      <c r="H13" s="26">
        <v>19791322</v>
      </c>
      <c r="I13" s="24">
        <v>21819000</v>
      </c>
      <c r="J13" s="6">
        <v>22735398</v>
      </c>
      <c r="K13" s="25">
        <v>23735756</v>
      </c>
    </row>
    <row r="14" spans="1:11" ht="13.5">
      <c r="A14" s="22" t="s">
        <v>24</v>
      </c>
      <c r="B14" s="6">
        <v>348200</v>
      </c>
      <c r="C14" s="6">
        <v>696053</v>
      </c>
      <c r="D14" s="23">
        <v>481686</v>
      </c>
      <c r="E14" s="24">
        <v>868703</v>
      </c>
      <c r="F14" s="6">
        <v>868703</v>
      </c>
      <c r="G14" s="25">
        <v>868703</v>
      </c>
      <c r="H14" s="26">
        <v>115069</v>
      </c>
      <c r="I14" s="24">
        <v>900000</v>
      </c>
      <c r="J14" s="6">
        <v>937800</v>
      </c>
      <c r="K14" s="25">
        <v>979063</v>
      </c>
    </row>
    <row r="15" spans="1:11" ht="13.5">
      <c r="A15" s="22" t="s">
        <v>130</v>
      </c>
      <c r="B15" s="6">
        <v>5744039</v>
      </c>
      <c r="C15" s="6">
        <v>1346205</v>
      </c>
      <c r="D15" s="23">
        <v>2960376</v>
      </c>
      <c r="E15" s="24">
        <v>1720000</v>
      </c>
      <c r="F15" s="6">
        <v>4369000</v>
      </c>
      <c r="G15" s="25">
        <v>4369000</v>
      </c>
      <c r="H15" s="26">
        <v>7845084</v>
      </c>
      <c r="I15" s="24">
        <v>1768000</v>
      </c>
      <c r="J15" s="6">
        <v>1842300</v>
      </c>
      <c r="K15" s="25">
        <v>1923361</v>
      </c>
    </row>
    <row r="16" spans="1:11" ht="13.5">
      <c r="A16" s="22" t="s">
        <v>20</v>
      </c>
      <c r="B16" s="6">
        <v>0</v>
      </c>
      <c r="C16" s="6">
        <v>247783</v>
      </c>
      <c r="D16" s="23">
        <v>189312</v>
      </c>
      <c r="E16" s="24">
        <v>793900</v>
      </c>
      <c r="F16" s="6">
        <v>1071100</v>
      </c>
      <c r="G16" s="25">
        <v>1071100</v>
      </c>
      <c r="H16" s="26">
        <v>2432982</v>
      </c>
      <c r="I16" s="24">
        <v>1200000</v>
      </c>
      <c r="J16" s="6">
        <v>1250400</v>
      </c>
      <c r="K16" s="25">
        <v>1305417</v>
      </c>
    </row>
    <row r="17" spans="1:11" ht="13.5">
      <c r="A17" s="22" t="s">
        <v>25</v>
      </c>
      <c r="B17" s="6">
        <v>324063281</v>
      </c>
      <c r="C17" s="6">
        <v>60460265</v>
      </c>
      <c r="D17" s="23">
        <v>82869545</v>
      </c>
      <c r="E17" s="24">
        <v>65528263</v>
      </c>
      <c r="F17" s="6">
        <v>87516078</v>
      </c>
      <c r="G17" s="25">
        <v>87516078</v>
      </c>
      <c r="H17" s="26">
        <v>115396905</v>
      </c>
      <c r="I17" s="24">
        <v>63667152</v>
      </c>
      <c r="J17" s="6">
        <v>66340104</v>
      </c>
      <c r="K17" s="25">
        <v>69178018</v>
      </c>
    </row>
    <row r="18" spans="1:11" ht="13.5">
      <c r="A18" s="33" t="s">
        <v>26</v>
      </c>
      <c r="B18" s="34">
        <f>SUM(B11:B17)</f>
        <v>429176062</v>
      </c>
      <c r="C18" s="35">
        <f aca="true" t="shared" si="1" ref="C18:K18">SUM(C11:C17)</f>
        <v>190201633</v>
      </c>
      <c r="D18" s="36">
        <f t="shared" si="1"/>
        <v>222721146</v>
      </c>
      <c r="E18" s="34">
        <f t="shared" si="1"/>
        <v>198574175</v>
      </c>
      <c r="F18" s="35">
        <f t="shared" si="1"/>
        <v>231402467</v>
      </c>
      <c r="G18" s="37">
        <f t="shared" si="1"/>
        <v>231402467</v>
      </c>
      <c r="H18" s="38">
        <f t="shared" si="1"/>
        <v>262845931</v>
      </c>
      <c r="I18" s="34">
        <f t="shared" si="1"/>
        <v>212171349</v>
      </c>
      <c r="J18" s="35">
        <f t="shared" si="1"/>
        <v>221081518</v>
      </c>
      <c r="K18" s="37">
        <f t="shared" si="1"/>
        <v>230728046</v>
      </c>
    </row>
    <row r="19" spans="1:11" ht="13.5">
      <c r="A19" s="33" t="s">
        <v>27</v>
      </c>
      <c r="B19" s="39">
        <f>+B10-B18</f>
        <v>-263229345</v>
      </c>
      <c r="C19" s="40">
        <f aca="true" t="shared" si="2" ref="C19:K19">+C10-C18</f>
        <v>-17149773</v>
      </c>
      <c r="D19" s="41">
        <f t="shared" si="2"/>
        <v>-22851475</v>
      </c>
      <c r="E19" s="39">
        <f t="shared" si="2"/>
        <v>9109545</v>
      </c>
      <c r="F19" s="40">
        <f t="shared" si="2"/>
        <v>5128253</v>
      </c>
      <c r="G19" s="42">
        <f t="shared" si="2"/>
        <v>5128253</v>
      </c>
      <c r="H19" s="43">
        <f t="shared" si="2"/>
        <v>-27474067</v>
      </c>
      <c r="I19" s="39">
        <f t="shared" si="2"/>
        <v>3227839</v>
      </c>
      <c r="J19" s="40">
        <f t="shared" si="2"/>
        <v>521934</v>
      </c>
      <c r="K19" s="42">
        <f t="shared" si="2"/>
        <v>1321923</v>
      </c>
    </row>
    <row r="20" spans="1:11" ht="25.5">
      <c r="A20" s="44" t="s">
        <v>28</v>
      </c>
      <c r="B20" s="45">
        <v>45126883</v>
      </c>
      <c r="C20" s="46">
        <v>31401562</v>
      </c>
      <c r="D20" s="47">
        <v>31963212</v>
      </c>
      <c r="E20" s="45">
        <v>31679000</v>
      </c>
      <c r="F20" s="46">
        <v>31679000</v>
      </c>
      <c r="G20" s="48">
        <v>31679000</v>
      </c>
      <c r="H20" s="49">
        <v>31513298</v>
      </c>
      <c r="I20" s="45">
        <v>33521000</v>
      </c>
      <c r="J20" s="46">
        <v>36009000</v>
      </c>
      <c r="K20" s="48">
        <v>37495000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6000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-218102462</v>
      </c>
      <c r="C22" s="58">
        <f aca="true" t="shared" si="3" ref="C22:K22">SUM(C19:C21)</f>
        <v>14251789</v>
      </c>
      <c r="D22" s="59">
        <f t="shared" si="3"/>
        <v>9111737</v>
      </c>
      <c r="E22" s="57">
        <f t="shared" si="3"/>
        <v>40788545</v>
      </c>
      <c r="F22" s="58">
        <f t="shared" si="3"/>
        <v>36807253</v>
      </c>
      <c r="G22" s="60">
        <f t="shared" si="3"/>
        <v>36807253</v>
      </c>
      <c r="H22" s="61">
        <f t="shared" si="3"/>
        <v>4045231</v>
      </c>
      <c r="I22" s="57">
        <f t="shared" si="3"/>
        <v>36748839</v>
      </c>
      <c r="J22" s="58">
        <f t="shared" si="3"/>
        <v>36530934</v>
      </c>
      <c r="K22" s="60">
        <f t="shared" si="3"/>
        <v>38816923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-218102462</v>
      </c>
      <c r="C24" s="40">
        <f aca="true" t="shared" si="4" ref="C24:K24">SUM(C22:C23)</f>
        <v>14251789</v>
      </c>
      <c r="D24" s="41">
        <f t="shared" si="4"/>
        <v>9111737</v>
      </c>
      <c r="E24" s="39">
        <f t="shared" si="4"/>
        <v>40788545</v>
      </c>
      <c r="F24" s="40">
        <f t="shared" si="4"/>
        <v>36807253</v>
      </c>
      <c r="G24" s="42">
        <f t="shared" si="4"/>
        <v>36807253</v>
      </c>
      <c r="H24" s="43">
        <f t="shared" si="4"/>
        <v>4045231</v>
      </c>
      <c r="I24" s="39">
        <f t="shared" si="4"/>
        <v>36748839</v>
      </c>
      <c r="J24" s="40">
        <f t="shared" si="4"/>
        <v>36530934</v>
      </c>
      <c r="K24" s="42">
        <f t="shared" si="4"/>
        <v>38816923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86111144</v>
      </c>
      <c r="C27" s="7">
        <v>438722998</v>
      </c>
      <c r="D27" s="69">
        <v>474620078</v>
      </c>
      <c r="E27" s="70">
        <v>34244899</v>
      </c>
      <c r="F27" s="7">
        <v>40923550</v>
      </c>
      <c r="G27" s="71">
        <v>40923550</v>
      </c>
      <c r="H27" s="72">
        <v>29394985</v>
      </c>
      <c r="I27" s="70">
        <v>51254049</v>
      </c>
      <c r="J27" s="7">
        <v>42009000</v>
      </c>
      <c r="K27" s="71">
        <v>43495000</v>
      </c>
    </row>
    <row r="28" spans="1:11" ht="13.5">
      <c r="A28" s="73" t="s">
        <v>33</v>
      </c>
      <c r="B28" s="6">
        <v>0</v>
      </c>
      <c r="C28" s="6">
        <v>33058718</v>
      </c>
      <c r="D28" s="23">
        <v>22815477</v>
      </c>
      <c r="E28" s="24">
        <v>33204300</v>
      </c>
      <c r="F28" s="6">
        <v>38323550</v>
      </c>
      <c r="G28" s="25">
        <v>38323550</v>
      </c>
      <c r="H28" s="26">
        <v>0</v>
      </c>
      <c r="I28" s="24">
        <v>48894049</v>
      </c>
      <c r="J28" s="6">
        <v>42009000</v>
      </c>
      <c r="K28" s="25">
        <v>43495000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388838228</v>
      </c>
      <c r="D31" s="23">
        <v>435830683</v>
      </c>
      <c r="E31" s="24">
        <v>100000</v>
      </c>
      <c r="F31" s="6">
        <v>2600000</v>
      </c>
      <c r="G31" s="25">
        <v>2600000</v>
      </c>
      <c r="H31" s="26">
        <v>0</v>
      </c>
      <c r="I31" s="24">
        <v>2360000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421896946</v>
      </c>
      <c r="D32" s="69">
        <f t="shared" si="5"/>
        <v>458646160</v>
      </c>
      <c r="E32" s="70">
        <f t="shared" si="5"/>
        <v>33304300</v>
      </c>
      <c r="F32" s="7">
        <f t="shared" si="5"/>
        <v>40923550</v>
      </c>
      <c r="G32" s="71">
        <f t="shared" si="5"/>
        <v>40923550</v>
      </c>
      <c r="H32" s="72">
        <f t="shared" si="5"/>
        <v>0</v>
      </c>
      <c r="I32" s="70">
        <f t="shared" si="5"/>
        <v>51254049</v>
      </c>
      <c r="J32" s="7">
        <f t="shared" si="5"/>
        <v>42009000</v>
      </c>
      <c r="K32" s="71">
        <f t="shared" si="5"/>
        <v>43495000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32787376</v>
      </c>
      <c r="C35" s="6">
        <v>67883514</v>
      </c>
      <c r="D35" s="23">
        <v>75510254</v>
      </c>
      <c r="E35" s="24">
        <v>58336211</v>
      </c>
      <c r="F35" s="6">
        <v>53935282</v>
      </c>
      <c r="G35" s="25">
        <v>53935282</v>
      </c>
      <c r="H35" s="26">
        <v>9936924</v>
      </c>
      <c r="I35" s="24">
        <v>86774233</v>
      </c>
      <c r="J35" s="6">
        <v>86736178</v>
      </c>
      <c r="K35" s="25">
        <v>72722544</v>
      </c>
    </row>
    <row r="36" spans="1:11" ht="13.5">
      <c r="A36" s="22" t="s">
        <v>39</v>
      </c>
      <c r="B36" s="6">
        <v>74644311</v>
      </c>
      <c r="C36" s="6">
        <v>324705718</v>
      </c>
      <c r="D36" s="23">
        <v>339236953</v>
      </c>
      <c r="E36" s="24">
        <v>371821899</v>
      </c>
      <c r="F36" s="6">
        <v>382825000</v>
      </c>
      <c r="G36" s="25">
        <v>382825000</v>
      </c>
      <c r="H36" s="26">
        <v>9603814</v>
      </c>
      <c r="I36" s="24">
        <v>411510050</v>
      </c>
      <c r="J36" s="6">
        <v>430833652</v>
      </c>
      <c r="K36" s="25">
        <v>450612896</v>
      </c>
    </row>
    <row r="37" spans="1:11" ht="13.5">
      <c r="A37" s="22" t="s">
        <v>40</v>
      </c>
      <c r="B37" s="6">
        <v>35252566</v>
      </c>
      <c r="C37" s="6">
        <v>66062996</v>
      </c>
      <c r="D37" s="23">
        <v>78971279</v>
      </c>
      <c r="E37" s="24">
        <v>19675917</v>
      </c>
      <c r="F37" s="6">
        <v>13062148</v>
      </c>
      <c r="G37" s="25">
        <v>13062148</v>
      </c>
      <c r="H37" s="26">
        <v>15892007</v>
      </c>
      <c r="I37" s="24">
        <v>15987000</v>
      </c>
      <c r="J37" s="6">
        <v>15068400</v>
      </c>
      <c r="K37" s="25">
        <v>15032000</v>
      </c>
    </row>
    <row r="38" spans="1:11" ht="13.5">
      <c r="A38" s="22" t="s">
        <v>41</v>
      </c>
      <c r="B38" s="6">
        <v>29770</v>
      </c>
      <c r="C38" s="6">
        <v>-139952</v>
      </c>
      <c r="D38" s="23">
        <v>0</v>
      </c>
      <c r="E38" s="24">
        <v>17370289</v>
      </c>
      <c r="F38" s="6">
        <v>11551939</v>
      </c>
      <c r="G38" s="25">
        <v>11551939</v>
      </c>
      <c r="H38" s="26">
        <v>-396562</v>
      </c>
      <c r="I38" s="24">
        <v>20483000</v>
      </c>
      <c r="J38" s="6">
        <v>20863800</v>
      </c>
      <c r="K38" s="25">
        <v>20871100</v>
      </c>
    </row>
    <row r="39" spans="1:11" ht="13.5">
      <c r="A39" s="22" t="s">
        <v>42</v>
      </c>
      <c r="B39" s="6">
        <v>290251813</v>
      </c>
      <c r="C39" s="6">
        <v>312414399</v>
      </c>
      <c r="D39" s="23">
        <v>326664191</v>
      </c>
      <c r="E39" s="24">
        <v>352323359</v>
      </c>
      <c r="F39" s="6">
        <v>375338942</v>
      </c>
      <c r="G39" s="25">
        <v>375338942</v>
      </c>
      <c r="H39" s="26">
        <v>54</v>
      </c>
      <c r="I39" s="24">
        <v>425065444</v>
      </c>
      <c r="J39" s="6">
        <v>445106696</v>
      </c>
      <c r="K39" s="25">
        <v>448615417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203616733</v>
      </c>
      <c r="F42" s="6">
        <v>34506435</v>
      </c>
      <c r="G42" s="25">
        <v>34506435</v>
      </c>
      <c r="H42" s="26">
        <v>-69372</v>
      </c>
      <c r="I42" s="24">
        <v>31854449</v>
      </c>
      <c r="J42" s="6">
        <v>-243133629</v>
      </c>
      <c r="K42" s="25">
        <v>-22907421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-40923599</v>
      </c>
      <c r="G43" s="25">
        <v>-40923599</v>
      </c>
      <c r="H43" s="26">
        <v>0</v>
      </c>
      <c r="I43" s="24">
        <v>-48894050</v>
      </c>
      <c r="J43" s="6">
        <v>-42009000</v>
      </c>
      <c r="K43" s="25">
        <v>-43495000</v>
      </c>
    </row>
    <row r="44" spans="1:11" ht="13.5">
      <c r="A44" s="22" t="s">
        <v>46</v>
      </c>
      <c r="B44" s="6">
        <v>7385</v>
      </c>
      <c r="C44" s="6">
        <v>9373</v>
      </c>
      <c r="D44" s="23">
        <v>45169</v>
      </c>
      <c r="E44" s="24">
        <v>-1522214</v>
      </c>
      <c r="F44" s="6">
        <v>-377234</v>
      </c>
      <c r="G44" s="25">
        <v>-377234</v>
      </c>
      <c r="H44" s="26">
        <v>-3312</v>
      </c>
      <c r="I44" s="24">
        <v>-768477</v>
      </c>
      <c r="J44" s="6">
        <v>-846844</v>
      </c>
      <c r="K44" s="25">
        <v>-932682</v>
      </c>
    </row>
    <row r="45" spans="1:11" ht="13.5">
      <c r="A45" s="33" t="s">
        <v>47</v>
      </c>
      <c r="B45" s="7">
        <v>7385</v>
      </c>
      <c r="C45" s="7">
        <v>12580</v>
      </c>
      <c r="D45" s="69">
        <v>43514</v>
      </c>
      <c r="E45" s="70">
        <v>204047998</v>
      </c>
      <c r="F45" s="7">
        <v>-6794398</v>
      </c>
      <c r="G45" s="71">
        <v>-6794398</v>
      </c>
      <c r="H45" s="72">
        <v>-56286</v>
      </c>
      <c r="I45" s="70">
        <v>-17808078</v>
      </c>
      <c r="J45" s="7">
        <v>-285989473</v>
      </c>
      <c r="K45" s="71">
        <v>-67335103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1152577</v>
      </c>
      <c r="C48" s="6">
        <v>6159313</v>
      </c>
      <c r="D48" s="23">
        <v>7384659</v>
      </c>
      <c r="E48" s="24">
        <v>2856700</v>
      </c>
      <c r="F48" s="6">
        <v>-6772918</v>
      </c>
      <c r="G48" s="25">
        <v>-6772918</v>
      </c>
      <c r="H48" s="26">
        <v>6599437</v>
      </c>
      <c r="I48" s="24">
        <v>18967922</v>
      </c>
      <c r="J48" s="6">
        <v>30981704</v>
      </c>
      <c r="K48" s="25">
        <v>11249787</v>
      </c>
    </row>
    <row r="49" spans="1:11" ht="13.5">
      <c r="A49" s="22" t="s">
        <v>50</v>
      </c>
      <c r="B49" s="6">
        <f>+B75</f>
        <v>36272769</v>
      </c>
      <c r="C49" s="6">
        <f aca="true" t="shared" si="6" ref="C49:K49">+C75</f>
        <v>69467172</v>
      </c>
      <c r="D49" s="23">
        <f t="shared" si="6"/>
        <v>78897001</v>
      </c>
      <c r="E49" s="24">
        <f t="shared" si="6"/>
        <v>-19432436.61138905</v>
      </c>
      <c r="F49" s="6">
        <f t="shared" si="6"/>
        <v>-30228397.752394646</v>
      </c>
      <c r="G49" s="25">
        <f t="shared" si="6"/>
        <v>-30228397.752394646</v>
      </c>
      <c r="H49" s="26">
        <f t="shared" si="6"/>
        <v>20264131</v>
      </c>
      <c r="I49" s="24">
        <f t="shared" si="6"/>
        <v>-34947018.37866763</v>
      </c>
      <c r="J49" s="6">
        <f t="shared" si="6"/>
        <v>-27029173.06529411</v>
      </c>
      <c r="K49" s="25">
        <f t="shared" si="6"/>
        <v>1311654.2596059106</v>
      </c>
    </row>
    <row r="50" spans="1:11" ht="13.5">
      <c r="A50" s="33" t="s">
        <v>51</v>
      </c>
      <c r="B50" s="7">
        <f>+B48-B49</f>
        <v>-35120192</v>
      </c>
      <c r="C50" s="7">
        <f aca="true" t="shared" si="7" ref="C50:K50">+C48-C49</f>
        <v>-63307859</v>
      </c>
      <c r="D50" s="69">
        <f t="shared" si="7"/>
        <v>-71512342</v>
      </c>
      <c r="E50" s="70">
        <f t="shared" si="7"/>
        <v>22289136.61138905</v>
      </c>
      <c r="F50" s="7">
        <f t="shared" si="7"/>
        <v>23455479.752394646</v>
      </c>
      <c r="G50" s="71">
        <f t="shared" si="7"/>
        <v>23455479.752394646</v>
      </c>
      <c r="H50" s="72">
        <f t="shared" si="7"/>
        <v>-13664694</v>
      </c>
      <c r="I50" s="70">
        <f t="shared" si="7"/>
        <v>53914940.37866763</v>
      </c>
      <c r="J50" s="7">
        <f t="shared" si="7"/>
        <v>58010877.06529411</v>
      </c>
      <c r="K50" s="71">
        <f t="shared" si="7"/>
        <v>9938132.74039409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-11299425</v>
      </c>
      <c r="C53" s="6">
        <v>300696464</v>
      </c>
      <c r="D53" s="23">
        <v>299828606</v>
      </c>
      <c r="E53" s="24">
        <v>353066941</v>
      </c>
      <c r="F53" s="6">
        <v>359173763</v>
      </c>
      <c r="G53" s="25">
        <v>359173763</v>
      </c>
      <c r="H53" s="26">
        <v>-10623319</v>
      </c>
      <c r="I53" s="24">
        <v>388174313</v>
      </c>
      <c r="J53" s="6">
        <v>394824652</v>
      </c>
      <c r="K53" s="25">
        <v>413117896</v>
      </c>
    </row>
    <row r="54" spans="1:11" ht="13.5">
      <c r="A54" s="22" t="s">
        <v>54</v>
      </c>
      <c r="B54" s="6">
        <v>0</v>
      </c>
      <c r="C54" s="6">
        <v>19565965</v>
      </c>
      <c r="D54" s="23">
        <v>21713537</v>
      </c>
      <c r="E54" s="24">
        <v>17448353</v>
      </c>
      <c r="F54" s="6">
        <v>21000001</v>
      </c>
      <c r="G54" s="25">
        <v>21000001</v>
      </c>
      <c r="H54" s="26">
        <v>19791322</v>
      </c>
      <c r="I54" s="24">
        <v>21819000</v>
      </c>
      <c r="J54" s="6">
        <v>22735398</v>
      </c>
      <c r="K54" s="25">
        <v>23735756</v>
      </c>
    </row>
    <row r="55" spans="1:11" ht="13.5">
      <c r="A55" s="22" t="s">
        <v>55</v>
      </c>
      <c r="B55" s="6">
        <v>85999215</v>
      </c>
      <c r="C55" s="6">
        <v>406806889</v>
      </c>
      <c r="D55" s="23">
        <v>447631756</v>
      </c>
      <c r="E55" s="24">
        <v>4000000</v>
      </c>
      <c r="F55" s="6">
        <v>4000000</v>
      </c>
      <c r="G55" s="25">
        <v>4000000</v>
      </c>
      <c r="H55" s="26">
        <v>5498518</v>
      </c>
      <c r="I55" s="24">
        <v>7045208</v>
      </c>
      <c r="J55" s="6">
        <v>0</v>
      </c>
      <c r="K55" s="25">
        <v>0</v>
      </c>
    </row>
    <row r="56" spans="1:11" ht="13.5">
      <c r="A56" s="22" t="s">
        <v>56</v>
      </c>
      <c r="B56" s="6">
        <v>3816024</v>
      </c>
      <c r="C56" s="6">
        <v>10231952</v>
      </c>
      <c r="D56" s="23">
        <v>12808727</v>
      </c>
      <c r="E56" s="24">
        <v>7802577</v>
      </c>
      <c r="F56" s="6">
        <v>9274077</v>
      </c>
      <c r="G56" s="25">
        <v>9274077</v>
      </c>
      <c r="H56" s="26">
        <v>16728949</v>
      </c>
      <c r="I56" s="24">
        <v>7833000</v>
      </c>
      <c r="J56" s="6">
        <v>8266230</v>
      </c>
      <c r="K56" s="25">
        <v>6225800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0.6780059148572714</v>
      </c>
      <c r="F70" s="5">
        <f t="shared" si="8"/>
        <v>0.6728140474004277</v>
      </c>
      <c r="G70" s="5">
        <f t="shared" si="8"/>
        <v>0.6728140474004277</v>
      </c>
      <c r="H70" s="5">
        <f t="shared" si="8"/>
        <v>0</v>
      </c>
      <c r="I70" s="5">
        <f t="shared" si="8"/>
        <v>0.7398724047775971</v>
      </c>
      <c r="J70" s="5">
        <f t="shared" si="8"/>
        <v>0.7398791541875924</v>
      </c>
      <c r="K70" s="5">
        <f t="shared" si="8"/>
        <v>0.20801646720341646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21363605</v>
      </c>
      <c r="F71" s="2">
        <f t="shared" si="9"/>
        <v>20863605</v>
      </c>
      <c r="G71" s="2">
        <f t="shared" si="9"/>
        <v>20863605</v>
      </c>
      <c r="H71" s="2">
        <f t="shared" si="9"/>
        <v>0</v>
      </c>
      <c r="I71" s="2">
        <f t="shared" si="9"/>
        <v>25574798</v>
      </c>
      <c r="J71" s="2">
        <f t="shared" si="9"/>
        <v>26648940</v>
      </c>
      <c r="K71" s="2">
        <f t="shared" si="9"/>
        <v>7821939</v>
      </c>
    </row>
    <row r="72" spans="1:11" ht="12.75" hidden="1">
      <c r="A72" s="1" t="s">
        <v>136</v>
      </c>
      <c r="B72" s="2">
        <f>+B77</f>
        <v>27671455</v>
      </c>
      <c r="C72" s="2">
        <f aca="true" t="shared" si="10" ref="C72:K72">+C77</f>
        <v>26013790</v>
      </c>
      <c r="D72" s="2">
        <f t="shared" si="10"/>
        <v>28074560</v>
      </c>
      <c r="E72" s="2">
        <f t="shared" si="10"/>
        <v>31509467</v>
      </c>
      <c r="F72" s="2">
        <f t="shared" si="10"/>
        <v>31009467</v>
      </c>
      <c r="G72" s="2">
        <f t="shared" si="10"/>
        <v>31009467</v>
      </c>
      <c r="H72" s="2">
        <f t="shared" si="10"/>
        <v>29008490</v>
      </c>
      <c r="I72" s="2">
        <f t="shared" si="10"/>
        <v>34566498</v>
      </c>
      <c r="J72" s="2">
        <f t="shared" si="10"/>
        <v>36017963</v>
      </c>
      <c r="K72" s="2">
        <f t="shared" si="10"/>
        <v>37602499</v>
      </c>
    </row>
    <row r="73" spans="1:11" ht="12.75" hidden="1">
      <c r="A73" s="1" t="s">
        <v>137</v>
      </c>
      <c r="B73" s="2">
        <f>+B74</f>
        <v>29189250.333333336</v>
      </c>
      <c r="C73" s="2">
        <f aca="true" t="shared" si="11" ref="C73:K73">+(C78+C80+C81+C82)-(B78+B80+B81+B82)</f>
        <v>29895642</v>
      </c>
      <c r="D73" s="2">
        <f t="shared" si="11"/>
        <v>6535454</v>
      </c>
      <c r="E73" s="2">
        <f t="shared" si="11"/>
        <v>-12586384</v>
      </c>
      <c r="F73" s="2">
        <f>+(F78+F80+F81+F82)-(D78+D80+D81+D82)</f>
        <v>-7357695</v>
      </c>
      <c r="G73" s="2">
        <f>+(G78+G80+G81+G82)-(D78+D80+D81+D82)</f>
        <v>-7357695</v>
      </c>
      <c r="H73" s="2">
        <f>+(H78+H80+H81+H82)-(D78+D80+D81+D82)</f>
        <v>-64733907</v>
      </c>
      <c r="I73" s="2">
        <f>+(I78+I80+I81+I82)-(E78+E80+E81+E82)</f>
        <v>12326800</v>
      </c>
      <c r="J73" s="2">
        <f t="shared" si="11"/>
        <v>-12051837</v>
      </c>
      <c r="K73" s="2">
        <f t="shared" si="11"/>
        <v>5718283</v>
      </c>
    </row>
    <row r="74" spans="1:11" ht="12.75" hidden="1">
      <c r="A74" s="1" t="s">
        <v>138</v>
      </c>
      <c r="B74" s="2">
        <f>+TREND(C74:E74)</f>
        <v>29189250.333333336</v>
      </c>
      <c r="C74" s="2">
        <f>+C73</f>
        <v>29895642</v>
      </c>
      <c r="D74" s="2">
        <f aca="true" t="shared" si="12" ref="D74:K74">+D73</f>
        <v>6535454</v>
      </c>
      <c r="E74" s="2">
        <f t="shared" si="12"/>
        <v>-12586384</v>
      </c>
      <c r="F74" s="2">
        <f t="shared" si="12"/>
        <v>-7357695</v>
      </c>
      <c r="G74" s="2">
        <f t="shared" si="12"/>
        <v>-7357695</v>
      </c>
      <c r="H74" s="2">
        <f t="shared" si="12"/>
        <v>-64733907</v>
      </c>
      <c r="I74" s="2">
        <f t="shared" si="12"/>
        <v>12326800</v>
      </c>
      <c r="J74" s="2">
        <f t="shared" si="12"/>
        <v>-12051837</v>
      </c>
      <c r="K74" s="2">
        <f t="shared" si="12"/>
        <v>5718283</v>
      </c>
    </row>
    <row r="75" spans="1:11" ht="12.75" hidden="1">
      <c r="A75" s="1" t="s">
        <v>139</v>
      </c>
      <c r="B75" s="2">
        <f>+B84-(((B80+B81+B78)*B70)-B79)</f>
        <v>36272769</v>
      </c>
      <c r="C75" s="2">
        <f aca="true" t="shared" si="13" ref="C75:K75">+C84-(((C80+C81+C78)*C70)-C79)</f>
        <v>69467172</v>
      </c>
      <c r="D75" s="2">
        <f t="shared" si="13"/>
        <v>78897001</v>
      </c>
      <c r="E75" s="2">
        <f t="shared" si="13"/>
        <v>-19432436.61138905</v>
      </c>
      <c r="F75" s="2">
        <f t="shared" si="13"/>
        <v>-30228397.752394646</v>
      </c>
      <c r="G75" s="2">
        <f t="shared" si="13"/>
        <v>-30228397.752394646</v>
      </c>
      <c r="H75" s="2">
        <f t="shared" si="13"/>
        <v>20264131</v>
      </c>
      <c r="I75" s="2">
        <f t="shared" si="13"/>
        <v>-34947018.37866763</v>
      </c>
      <c r="J75" s="2">
        <f t="shared" si="13"/>
        <v>-27029173.06529411</v>
      </c>
      <c r="K75" s="2">
        <f t="shared" si="13"/>
        <v>1311654.2596059106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27671455</v>
      </c>
      <c r="C77" s="3">
        <v>26013790</v>
      </c>
      <c r="D77" s="3">
        <v>28074560</v>
      </c>
      <c r="E77" s="3">
        <v>31509467</v>
      </c>
      <c r="F77" s="3">
        <v>31009467</v>
      </c>
      <c r="G77" s="3">
        <v>31009467</v>
      </c>
      <c r="H77" s="3">
        <v>29008490</v>
      </c>
      <c r="I77" s="3">
        <v>34566498</v>
      </c>
      <c r="J77" s="3">
        <v>36017963</v>
      </c>
      <c r="K77" s="3">
        <v>37602499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27920294</v>
      </c>
      <c r="C79" s="3">
        <v>43438667</v>
      </c>
      <c r="D79" s="3">
        <v>49129812</v>
      </c>
      <c r="E79" s="3">
        <v>18183000</v>
      </c>
      <c r="F79" s="3">
        <v>13416932</v>
      </c>
      <c r="G79" s="3">
        <v>13416932</v>
      </c>
      <c r="H79" s="3">
        <v>14903682</v>
      </c>
      <c r="I79" s="3">
        <v>15221000</v>
      </c>
      <c r="J79" s="3">
        <v>14222400</v>
      </c>
      <c r="K79" s="3">
        <v>14099000</v>
      </c>
    </row>
    <row r="80" spans="1:11" ht="12.75" hidden="1">
      <c r="A80" s="1" t="s">
        <v>68</v>
      </c>
      <c r="B80" s="3">
        <v>51275200</v>
      </c>
      <c r="C80" s="3">
        <v>57878937</v>
      </c>
      <c r="D80" s="3">
        <v>63294703</v>
      </c>
      <c r="E80" s="3">
        <v>53479311</v>
      </c>
      <c r="F80" s="3">
        <v>58708000</v>
      </c>
      <c r="G80" s="3">
        <v>58708000</v>
      </c>
      <c r="H80" s="3">
        <v>-2474134</v>
      </c>
      <c r="I80" s="3">
        <v>65347311</v>
      </c>
      <c r="J80" s="3">
        <v>52797474</v>
      </c>
      <c r="K80" s="3">
        <v>58471757</v>
      </c>
    </row>
    <row r="81" spans="1:11" ht="12.75" hidden="1">
      <c r="A81" s="1" t="s">
        <v>69</v>
      </c>
      <c r="B81" s="3">
        <v>-19640401</v>
      </c>
      <c r="C81" s="3">
        <v>3651504</v>
      </c>
      <c r="D81" s="3">
        <v>4771192</v>
      </c>
      <c r="E81" s="3">
        <v>2000200</v>
      </c>
      <c r="F81" s="3">
        <v>2000200</v>
      </c>
      <c r="G81" s="3">
        <v>2000200</v>
      </c>
      <c r="H81" s="3">
        <v>5806122</v>
      </c>
      <c r="I81" s="3">
        <v>2459000</v>
      </c>
      <c r="J81" s="3">
        <v>2957000</v>
      </c>
      <c r="K81" s="3">
        <v>3001000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21363605</v>
      </c>
      <c r="F83" s="3">
        <v>20863605</v>
      </c>
      <c r="G83" s="3">
        <v>20863605</v>
      </c>
      <c r="H83" s="3">
        <v>0</v>
      </c>
      <c r="I83" s="3">
        <v>25574798</v>
      </c>
      <c r="J83" s="3">
        <v>26648940</v>
      </c>
      <c r="K83" s="3">
        <v>7821939</v>
      </c>
    </row>
    <row r="84" spans="1:11" ht="12.75" hidden="1">
      <c r="A84" s="1" t="s">
        <v>72</v>
      </c>
      <c r="B84" s="3">
        <v>8352475</v>
      </c>
      <c r="C84" s="3">
        <v>26028505</v>
      </c>
      <c r="D84" s="3">
        <v>29767189</v>
      </c>
      <c r="E84" s="3">
        <v>0</v>
      </c>
      <c r="F84" s="3">
        <v>-2800000</v>
      </c>
      <c r="G84" s="3">
        <v>-2800000</v>
      </c>
      <c r="H84" s="3">
        <v>5360449</v>
      </c>
      <c r="I84" s="3">
        <v>0</v>
      </c>
      <c r="J84" s="3">
        <v>0</v>
      </c>
      <c r="K84" s="3">
        <v>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104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60681453</v>
      </c>
      <c r="C5" s="6">
        <v>64540056</v>
      </c>
      <c r="D5" s="23">
        <v>96572211</v>
      </c>
      <c r="E5" s="24">
        <v>95705400</v>
      </c>
      <c r="F5" s="6">
        <v>100430400</v>
      </c>
      <c r="G5" s="25">
        <v>100430400</v>
      </c>
      <c r="H5" s="26">
        <v>99486127</v>
      </c>
      <c r="I5" s="24">
        <v>104212269</v>
      </c>
      <c r="J5" s="6">
        <v>108276546</v>
      </c>
      <c r="K5" s="25">
        <v>112499331</v>
      </c>
    </row>
    <row r="6" spans="1:11" ht="13.5">
      <c r="A6" s="22" t="s">
        <v>18</v>
      </c>
      <c r="B6" s="6">
        <v>68270923</v>
      </c>
      <c r="C6" s="6">
        <v>67967583</v>
      </c>
      <c r="D6" s="23">
        <v>71308174</v>
      </c>
      <c r="E6" s="24">
        <v>90986780</v>
      </c>
      <c r="F6" s="6">
        <v>91867545</v>
      </c>
      <c r="G6" s="25">
        <v>91867545</v>
      </c>
      <c r="H6" s="26">
        <v>74445006</v>
      </c>
      <c r="I6" s="24">
        <v>102133362</v>
      </c>
      <c r="J6" s="6">
        <v>106116562</v>
      </c>
      <c r="K6" s="25">
        <v>110255108</v>
      </c>
    </row>
    <row r="7" spans="1:11" ht="13.5">
      <c r="A7" s="22" t="s">
        <v>19</v>
      </c>
      <c r="B7" s="6">
        <v>790101</v>
      </c>
      <c r="C7" s="6">
        <v>730229</v>
      </c>
      <c r="D7" s="23">
        <v>609090</v>
      </c>
      <c r="E7" s="24">
        <v>1109860</v>
      </c>
      <c r="F7" s="6">
        <v>300000</v>
      </c>
      <c r="G7" s="25">
        <v>300000</v>
      </c>
      <c r="H7" s="26">
        <v>508112</v>
      </c>
      <c r="I7" s="24">
        <v>311511</v>
      </c>
      <c r="J7" s="6">
        <v>1255643</v>
      </c>
      <c r="K7" s="25">
        <v>1304613</v>
      </c>
    </row>
    <row r="8" spans="1:11" ht="13.5">
      <c r="A8" s="22" t="s">
        <v>20</v>
      </c>
      <c r="B8" s="6">
        <v>139521356</v>
      </c>
      <c r="C8" s="6">
        <v>151015586</v>
      </c>
      <c r="D8" s="23">
        <v>189575320</v>
      </c>
      <c r="E8" s="24">
        <v>190758000</v>
      </c>
      <c r="F8" s="6">
        <v>222244000</v>
      </c>
      <c r="G8" s="25">
        <v>222244000</v>
      </c>
      <c r="H8" s="26">
        <v>214900773</v>
      </c>
      <c r="I8" s="24">
        <v>192855417</v>
      </c>
      <c r="J8" s="6">
        <v>204570000</v>
      </c>
      <c r="K8" s="25">
        <v>199126000</v>
      </c>
    </row>
    <row r="9" spans="1:11" ht="13.5">
      <c r="A9" s="22" t="s">
        <v>21</v>
      </c>
      <c r="B9" s="6">
        <v>14247378</v>
      </c>
      <c r="C9" s="6">
        <v>7198793</v>
      </c>
      <c r="D9" s="23">
        <v>4647240</v>
      </c>
      <c r="E9" s="24">
        <v>7248819</v>
      </c>
      <c r="F9" s="6">
        <v>6543234</v>
      </c>
      <c r="G9" s="25">
        <v>6543234</v>
      </c>
      <c r="H9" s="26">
        <v>8912841</v>
      </c>
      <c r="I9" s="24">
        <v>10725250</v>
      </c>
      <c r="J9" s="6">
        <v>13328553</v>
      </c>
      <c r="K9" s="25">
        <v>13848367</v>
      </c>
    </row>
    <row r="10" spans="1:11" ht="25.5">
      <c r="A10" s="27" t="s">
        <v>128</v>
      </c>
      <c r="B10" s="28">
        <f>SUM(B5:B9)</f>
        <v>283511211</v>
      </c>
      <c r="C10" s="29">
        <f aca="true" t="shared" si="0" ref="C10:K10">SUM(C5:C9)</f>
        <v>291452247</v>
      </c>
      <c r="D10" s="30">
        <f t="shared" si="0"/>
        <v>362712035</v>
      </c>
      <c r="E10" s="28">
        <f t="shared" si="0"/>
        <v>385808859</v>
      </c>
      <c r="F10" s="29">
        <f t="shared" si="0"/>
        <v>421385179</v>
      </c>
      <c r="G10" s="31">
        <f t="shared" si="0"/>
        <v>421385179</v>
      </c>
      <c r="H10" s="32">
        <f t="shared" si="0"/>
        <v>398252859</v>
      </c>
      <c r="I10" s="28">
        <f t="shared" si="0"/>
        <v>410237809</v>
      </c>
      <c r="J10" s="29">
        <f t="shared" si="0"/>
        <v>433547304</v>
      </c>
      <c r="K10" s="31">
        <f t="shared" si="0"/>
        <v>437033419</v>
      </c>
    </row>
    <row r="11" spans="1:11" ht="13.5">
      <c r="A11" s="22" t="s">
        <v>22</v>
      </c>
      <c r="B11" s="6">
        <v>130441509</v>
      </c>
      <c r="C11" s="6">
        <v>133863645</v>
      </c>
      <c r="D11" s="23">
        <v>146403806</v>
      </c>
      <c r="E11" s="24">
        <v>147987834</v>
      </c>
      <c r="F11" s="6">
        <v>147987834</v>
      </c>
      <c r="G11" s="25">
        <v>147987834</v>
      </c>
      <c r="H11" s="26">
        <v>135814599</v>
      </c>
      <c r="I11" s="24">
        <v>152874497</v>
      </c>
      <c r="J11" s="6">
        <v>156782075</v>
      </c>
      <c r="K11" s="25">
        <v>162896571</v>
      </c>
    </row>
    <row r="12" spans="1:11" ht="13.5">
      <c r="A12" s="22" t="s">
        <v>23</v>
      </c>
      <c r="B12" s="6">
        <v>16027017</v>
      </c>
      <c r="C12" s="6">
        <v>16720823</v>
      </c>
      <c r="D12" s="23">
        <v>17099648</v>
      </c>
      <c r="E12" s="24">
        <v>19148700</v>
      </c>
      <c r="F12" s="6">
        <v>19148700</v>
      </c>
      <c r="G12" s="25">
        <v>19148700</v>
      </c>
      <c r="H12" s="26">
        <v>15674924</v>
      </c>
      <c r="I12" s="24">
        <v>17101822</v>
      </c>
      <c r="J12" s="6">
        <v>17768793</v>
      </c>
      <c r="K12" s="25">
        <v>18461777</v>
      </c>
    </row>
    <row r="13" spans="1:11" ht="13.5">
      <c r="A13" s="22" t="s">
        <v>129</v>
      </c>
      <c r="B13" s="6">
        <v>42182800</v>
      </c>
      <c r="C13" s="6">
        <v>37729957</v>
      </c>
      <c r="D13" s="23">
        <v>37989573</v>
      </c>
      <c r="E13" s="24">
        <v>47587993</v>
      </c>
      <c r="F13" s="6">
        <v>41191069</v>
      </c>
      <c r="G13" s="25">
        <v>41191069</v>
      </c>
      <c r="H13" s="26">
        <v>26474395</v>
      </c>
      <c r="I13" s="24">
        <v>42313714</v>
      </c>
      <c r="J13" s="6">
        <v>43963951</v>
      </c>
      <c r="K13" s="25">
        <v>45678545</v>
      </c>
    </row>
    <row r="14" spans="1:11" ht="13.5">
      <c r="A14" s="22" t="s">
        <v>24</v>
      </c>
      <c r="B14" s="6">
        <v>5572187</v>
      </c>
      <c r="C14" s="6">
        <v>11075299</v>
      </c>
      <c r="D14" s="23">
        <v>14940305</v>
      </c>
      <c r="E14" s="24">
        <v>0</v>
      </c>
      <c r="F14" s="6">
        <v>1500000</v>
      </c>
      <c r="G14" s="25">
        <v>1500000</v>
      </c>
      <c r="H14" s="26">
        <v>1437820</v>
      </c>
      <c r="I14" s="24">
        <v>6000000</v>
      </c>
      <c r="J14" s="6">
        <v>6234000</v>
      </c>
      <c r="K14" s="25">
        <v>6477126</v>
      </c>
    </row>
    <row r="15" spans="1:11" ht="13.5">
      <c r="A15" s="22" t="s">
        <v>130</v>
      </c>
      <c r="B15" s="6">
        <v>69731332</v>
      </c>
      <c r="C15" s="6">
        <v>79966375</v>
      </c>
      <c r="D15" s="23">
        <v>82862958</v>
      </c>
      <c r="E15" s="24">
        <v>84168430</v>
      </c>
      <c r="F15" s="6">
        <v>87044621</v>
      </c>
      <c r="G15" s="25">
        <v>87044621</v>
      </c>
      <c r="H15" s="26">
        <v>103924248</v>
      </c>
      <c r="I15" s="24">
        <v>96626288</v>
      </c>
      <c r="J15" s="6">
        <v>100455399</v>
      </c>
      <c r="K15" s="25">
        <v>104313664</v>
      </c>
    </row>
    <row r="16" spans="1:11" ht="13.5">
      <c r="A16" s="22" t="s">
        <v>20</v>
      </c>
      <c r="B16" s="6">
        <v>751890</v>
      </c>
      <c r="C16" s="6">
        <v>1562570</v>
      </c>
      <c r="D16" s="23">
        <v>1593543</v>
      </c>
      <c r="E16" s="24">
        <v>771750</v>
      </c>
      <c r="F16" s="6">
        <v>1731750</v>
      </c>
      <c r="G16" s="25">
        <v>1731750</v>
      </c>
      <c r="H16" s="26">
        <v>1800221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71944424</v>
      </c>
      <c r="C17" s="6">
        <v>101802626</v>
      </c>
      <c r="D17" s="23">
        <v>-38041107</v>
      </c>
      <c r="E17" s="24">
        <v>97465046</v>
      </c>
      <c r="F17" s="6">
        <v>100547363</v>
      </c>
      <c r="G17" s="25">
        <v>100547363</v>
      </c>
      <c r="H17" s="26">
        <v>91813965</v>
      </c>
      <c r="I17" s="24">
        <v>110746474</v>
      </c>
      <c r="J17" s="6">
        <v>115045715</v>
      </c>
      <c r="K17" s="25">
        <v>118807588</v>
      </c>
    </row>
    <row r="18" spans="1:11" ht="13.5">
      <c r="A18" s="33" t="s">
        <v>26</v>
      </c>
      <c r="B18" s="34">
        <f>SUM(B11:B17)</f>
        <v>336651159</v>
      </c>
      <c r="C18" s="35">
        <f aca="true" t="shared" si="1" ref="C18:K18">SUM(C11:C17)</f>
        <v>382721295</v>
      </c>
      <c r="D18" s="36">
        <f t="shared" si="1"/>
        <v>262848726</v>
      </c>
      <c r="E18" s="34">
        <f t="shared" si="1"/>
        <v>397129753</v>
      </c>
      <c r="F18" s="35">
        <f t="shared" si="1"/>
        <v>399151337</v>
      </c>
      <c r="G18" s="37">
        <f t="shared" si="1"/>
        <v>399151337</v>
      </c>
      <c r="H18" s="38">
        <f t="shared" si="1"/>
        <v>376940172</v>
      </c>
      <c r="I18" s="34">
        <f t="shared" si="1"/>
        <v>425662795</v>
      </c>
      <c r="J18" s="35">
        <f t="shared" si="1"/>
        <v>440249933</v>
      </c>
      <c r="K18" s="37">
        <f t="shared" si="1"/>
        <v>456635271</v>
      </c>
    </row>
    <row r="19" spans="1:11" ht="13.5">
      <c r="A19" s="33" t="s">
        <v>27</v>
      </c>
      <c r="B19" s="39">
        <f>+B10-B18</f>
        <v>-53139948</v>
      </c>
      <c r="C19" s="40">
        <f aca="true" t="shared" si="2" ref="C19:K19">+C10-C18</f>
        <v>-91269048</v>
      </c>
      <c r="D19" s="41">
        <f t="shared" si="2"/>
        <v>99863309</v>
      </c>
      <c r="E19" s="39">
        <f t="shared" si="2"/>
        <v>-11320894</v>
      </c>
      <c r="F19" s="40">
        <f t="shared" si="2"/>
        <v>22233842</v>
      </c>
      <c r="G19" s="42">
        <f t="shared" si="2"/>
        <v>22233842</v>
      </c>
      <c r="H19" s="43">
        <f t="shared" si="2"/>
        <v>21312687</v>
      </c>
      <c r="I19" s="39">
        <f t="shared" si="2"/>
        <v>-15424986</v>
      </c>
      <c r="J19" s="40">
        <f t="shared" si="2"/>
        <v>-6702629</v>
      </c>
      <c r="K19" s="42">
        <f t="shared" si="2"/>
        <v>-19601852</v>
      </c>
    </row>
    <row r="20" spans="1:11" ht="25.5">
      <c r="A20" s="44" t="s">
        <v>28</v>
      </c>
      <c r="B20" s="45">
        <v>56671719</v>
      </c>
      <c r="C20" s="46">
        <v>54335009</v>
      </c>
      <c r="D20" s="47">
        <v>30900000</v>
      </c>
      <c r="E20" s="45">
        <v>30713000</v>
      </c>
      <c r="F20" s="46">
        <v>45336000</v>
      </c>
      <c r="G20" s="48">
        <v>45336000</v>
      </c>
      <c r="H20" s="49">
        <v>45420479</v>
      </c>
      <c r="I20" s="45">
        <v>32489000</v>
      </c>
      <c r="J20" s="46">
        <v>34887000</v>
      </c>
      <c r="K20" s="48">
        <v>36319000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3531771</v>
      </c>
      <c r="C22" s="58">
        <f aca="true" t="shared" si="3" ref="C22:K22">SUM(C19:C21)</f>
        <v>-36934039</v>
      </c>
      <c r="D22" s="59">
        <f t="shared" si="3"/>
        <v>130763309</v>
      </c>
      <c r="E22" s="57">
        <f t="shared" si="3"/>
        <v>19392106</v>
      </c>
      <c r="F22" s="58">
        <f t="shared" si="3"/>
        <v>67569842</v>
      </c>
      <c r="G22" s="60">
        <f t="shared" si="3"/>
        <v>67569842</v>
      </c>
      <c r="H22" s="61">
        <f t="shared" si="3"/>
        <v>66733166</v>
      </c>
      <c r="I22" s="57">
        <f t="shared" si="3"/>
        <v>17064014</v>
      </c>
      <c r="J22" s="58">
        <f t="shared" si="3"/>
        <v>28184371</v>
      </c>
      <c r="K22" s="60">
        <f t="shared" si="3"/>
        <v>16717148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3531771</v>
      </c>
      <c r="C24" s="40">
        <f aca="true" t="shared" si="4" ref="C24:K24">SUM(C22:C23)</f>
        <v>-36934039</v>
      </c>
      <c r="D24" s="41">
        <f t="shared" si="4"/>
        <v>130763309</v>
      </c>
      <c r="E24" s="39">
        <f t="shared" si="4"/>
        <v>19392106</v>
      </c>
      <c r="F24" s="40">
        <f t="shared" si="4"/>
        <v>67569842</v>
      </c>
      <c r="G24" s="42">
        <f t="shared" si="4"/>
        <v>67569842</v>
      </c>
      <c r="H24" s="43">
        <f t="shared" si="4"/>
        <v>66733166</v>
      </c>
      <c r="I24" s="39">
        <f t="shared" si="4"/>
        <v>17064014</v>
      </c>
      <c r="J24" s="40">
        <f t="shared" si="4"/>
        <v>28184371</v>
      </c>
      <c r="K24" s="42">
        <f t="shared" si="4"/>
        <v>16717148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1164417614</v>
      </c>
      <c r="C27" s="7">
        <v>754449</v>
      </c>
      <c r="D27" s="69">
        <v>25147308</v>
      </c>
      <c r="E27" s="70">
        <v>30481372</v>
      </c>
      <c r="F27" s="7">
        <v>48103502</v>
      </c>
      <c r="G27" s="71">
        <v>48103502</v>
      </c>
      <c r="H27" s="72">
        <v>39700354</v>
      </c>
      <c r="I27" s="70">
        <v>33577207</v>
      </c>
      <c r="J27" s="7">
        <v>41927406</v>
      </c>
      <c r="K27" s="71">
        <v>19298263</v>
      </c>
    </row>
    <row r="28" spans="1:11" ht="13.5">
      <c r="A28" s="73" t="s">
        <v>33</v>
      </c>
      <c r="B28" s="6">
        <v>89329008</v>
      </c>
      <c r="C28" s="6">
        <v>-234652</v>
      </c>
      <c r="D28" s="23">
        <v>16458742</v>
      </c>
      <c r="E28" s="24">
        <v>13931632</v>
      </c>
      <c r="F28" s="6">
        <v>42609859</v>
      </c>
      <c r="G28" s="25">
        <v>42609859</v>
      </c>
      <c r="H28" s="26">
        <v>0</v>
      </c>
      <c r="I28" s="24">
        <v>30832799</v>
      </c>
      <c r="J28" s="6">
        <v>40114044</v>
      </c>
      <c r="K28" s="25">
        <v>17414178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989101</v>
      </c>
      <c r="D31" s="23">
        <v>1235347</v>
      </c>
      <c r="E31" s="24">
        <v>1593643</v>
      </c>
      <c r="F31" s="6">
        <v>5493643</v>
      </c>
      <c r="G31" s="25">
        <v>5493643</v>
      </c>
      <c r="H31" s="26">
        <v>0</v>
      </c>
      <c r="I31" s="24">
        <v>2744408</v>
      </c>
      <c r="J31" s="6">
        <v>1813362</v>
      </c>
      <c r="K31" s="25">
        <v>1884085</v>
      </c>
    </row>
    <row r="32" spans="1:11" ht="13.5">
      <c r="A32" s="33" t="s">
        <v>36</v>
      </c>
      <c r="B32" s="7">
        <f>SUM(B28:B31)</f>
        <v>89329008</v>
      </c>
      <c r="C32" s="7">
        <f aca="true" t="shared" si="5" ref="C32:K32">SUM(C28:C31)</f>
        <v>754449</v>
      </c>
      <c r="D32" s="69">
        <f t="shared" si="5"/>
        <v>17694089</v>
      </c>
      <c r="E32" s="70">
        <f t="shared" si="5"/>
        <v>15525275</v>
      </c>
      <c r="F32" s="7">
        <f t="shared" si="5"/>
        <v>48103502</v>
      </c>
      <c r="G32" s="71">
        <f t="shared" si="5"/>
        <v>48103502</v>
      </c>
      <c r="H32" s="72">
        <f t="shared" si="5"/>
        <v>0</v>
      </c>
      <c r="I32" s="70">
        <f t="shared" si="5"/>
        <v>33577207</v>
      </c>
      <c r="J32" s="7">
        <f t="shared" si="5"/>
        <v>41927406</v>
      </c>
      <c r="K32" s="71">
        <f t="shared" si="5"/>
        <v>19298263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83164395</v>
      </c>
      <c r="C35" s="6">
        <v>65959650</v>
      </c>
      <c r="D35" s="23">
        <v>96854006</v>
      </c>
      <c r="E35" s="24">
        <v>83584350</v>
      </c>
      <c r="F35" s="6">
        <v>97091330</v>
      </c>
      <c r="G35" s="25">
        <v>97091330</v>
      </c>
      <c r="H35" s="26">
        <v>10030901</v>
      </c>
      <c r="I35" s="24">
        <v>132273845</v>
      </c>
      <c r="J35" s="6">
        <v>108421216</v>
      </c>
      <c r="K35" s="25">
        <v>114855770</v>
      </c>
    </row>
    <row r="36" spans="1:11" ht="13.5">
      <c r="A36" s="22" t="s">
        <v>39</v>
      </c>
      <c r="B36" s="6">
        <v>420392152</v>
      </c>
      <c r="C36" s="6">
        <v>393917684</v>
      </c>
      <c r="D36" s="23">
        <v>517560035</v>
      </c>
      <c r="E36" s="24">
        <v>407379059</v>
      </c>
      <c r="F36" s="6">
        <v>524461978</v>
      </c>
      <c r="G36" s="25">
        <v>524461978</v>
      </c>
      <c r="H36" s="26">
        <v>13880651</v>
      </c>
      <c r="I36" s="24">
        <v>508823549</v>
      </c>
      <c r="J36" s="6">
        <v>530145793</v>
      </c>
      <c r="K36" s="25">
        <v>550820300</v>
      </c>
    </row>
    <row r="37" spans="1:11" ht="13.5">
      <c r="A37" s="22" t="s">
        <v>40</v>
      </c>
      <c r="B37" s="6">
        <v>154944601</v>
      </c>
      <c r="C37" s="6">
        <v>187783183</v>
      </c>
      <c r="D37" s="23">
        <v>209974032</v>
      </c>
      <c r="E37" s="24">
        <v>122384861</v>
      </c>
      <c r="F37" s="6">
        <v>116897290</v>
      </c>
      <c r="G37" s="25">
        <v>116897290</v>
      </c>
      <c r="H37" s="26">
        <v>-42821636</v>
      </c>
      <c r="I37" s="24">
        <v>163844529</v>
      </c>
      <c r="J37" s="6">
        <v>121404300</v>
      </c>
      <c r="K37" s="25">
        <v>90947795</v>
      </c>
    </row>
    <row r="38" spans="1:11" ht="13.5">
      <c r="A38" s="22" t="s">
        <v>41</v>
      </c>
      <c r="B38" s="6">
        <v>12399739</v>
      </c>
      <c r="C38" s="6">
        <v>12856555</v>
      </c>
      <c r="D38" s="23">
        <v>14305605</v>
      </c>
      <c r="E38" s="24">
        <v>6000000</v>
      </c>
      <c r="F38" s="6">
        <v>6000000</v>
      </c>
      <c r="G38" s="25">
        <v>6000000</v>
      </c>
      <c r="H38" s="26">
        <v>0</v>
      </c>
      <c r="I38" s="24">
        <v>7296076</v>
      </c>
      <c r="J38" s="6">
        <v>6788115</v>
      </c>
      <c r="K38" s="25">
        <v>7052852</v>
      </c>
    </row>
    <row r="39" spans="1:11" ht="13.5">
      <c r="A39" s="22" t="s">
        <v>42</v>
      </c>
      <c r="B39" s="6">
        <v>332680436</v>
      </c>
      <c r="C39" s="6">
        <v>296171635</v>
      </c>
      <c r="D39" s="23">
        <v>259371095</v>
      </c>
      <c r="E39" s="24">
        <v>343186442</v>
      </c>
      <c r="F39" s="6">
        <v>431086176</v>
      </c>
      <c r="G39" s="25">
        <v>431086176</v>
      </c>
      <c r="H39" s="26">
        <v>22</v>
      </c>
      <c r="I39" s="24">
        <v>452892775</v>
      </c>
      <c r="J39" s="6">
        <v>482190223</v>
      </c>
      <c r="K39" s="25">
        <v>550958275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7658</v>
      </c>
      <c r="D42" s="23">
        <v>23211</v>
      </c>
      <c r="E42" s="24">
        <v>387367948</v>
      </c>
      <c r="F42" s="6">
        <v>32975930</v>
      </c>
      <c r="G42" s="25">
        <v>32975930</v>
      </c>
      <c r="H42" s="26">
        <v>191872461</v>
      </c>
      <c r="I42" s="24">
        <v>33187830</v>
      </c>
      <c r="J42" s="6">
        <v>30027900</v>
      </c>
      <c r="K42" s="25">
        <v>33577990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-49386000</v>
      </c>
      <c r="G43" s="25">
        <v>-49386000</v>
      </c>
      <c r="H43" s="26">
        <v>0</v>
      </c>
      <c r="I43" s="24">
        <v>-33577207</v>
      </c>
      <c r="J43" s="6">
        <v>-33103086</v>
      </c>
      <c r="K43" s="25">
        <v>-34394107</v>
      </c>
    </row>
    <row r="44" spans="1:11" ht="13.5">
      <c r="A44" s="22" t="s">
        <v>46</v>
      </c>
      <c r="B44" s="6">
        <v>2619776</v>
      </c>
      <c r="C44" s="6">
        <v>103380</v>
      </c>
      <c r="D44" s="23">
        <v>82162</v>
      </c>
      <c r="E44" s="24">
        <v>-705162</v>
      </c>
      <c r="F44" s="6">
        <v>403573</v>
      </c>
      <c r="G44" s="25">
        <v>403573</v>
      </c>
      <c r="H44" s="26">
        <v>-523686</v>
      </c>
      <c r="I44" s="24">
        <v>-2136832</v>
      </c>
      <c r="J44" s="6">
        <v>14309</v>
      </c>
      <c r="K44" s="25">
        <v>14867</v>
      </c>
    </row>
    <row r="45" spans="1:11" ht="13.5">
      <c r="A45" s="33" t="s">
        <v>47</v>
      </c>
      <c r="B45" s="7">
        <v>2619776</v>
      </c>
      <c r="C45" s="7">
        <v>111038</v>
      </c>
      <c r="D45" s="69">
        <v>105373</v>
      </c>
      <c r="E45" s="70">
        <v>386662786</v>
      </c>
      <c r="F45" s="7">
        <v>-3952156</v>
      </c>
      <c r="G45" s="71">
        <v>-3952156</v>
      </c>
      <c r="H45" s="72">
        <v>201153189</v>
      </c>
      <c r="I45" s="70">
        <v>-2526209</v>
      </c>
      <c r="J45" s="7">
        <v>-3060877</v>
      </c>
      <c r="K45" s="71">
        <v>-801250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808980</v>
      </c>
      <c r="C48" s="6">
        <v>4147186</v>
      </c>
      <c r="D48" s="23">
        <v>6022315</v>
      </c>
      <c r="E48" s="24">
        <v>2500000</v>
      </c>
      <c r="F48" s="6">
        <v>7254324</v>
      </c>
      <c r="G48" s="25">
        <v>7254324</v>
      </c>
      <c r="H48" s="26">
        <v>-9163543</v>
      </c>
      <c r="I48" s="24">
        <v>9083109</v>
      </c>
      <c r="J48" s="6">
        <v>8315675</v>
      </c>
      <c r="K48" s="25">
        <v>10845466</v>
      </c>
    </row>
    <row r="49" spans="1:11" ht="13.5">
      <c r="A49" s="22" t="s">
        <v>50</v>
      </c>
      <c r="B49" s="6">
        <f>+B75</f>
        <v>152335521</v>
      </c>
      <c r="C49" s="6">
        <f aca="true" t="shared" si="6" ref="C49:K49">+C75</f>
        <v>232302826</v>
      </c>
      <c r="D49" s="23">
        <f t="shared" si="6"/>
        <v>268699607</v>
      </c>
      <c r="E49" s="24">
        <f t="shared" si="6"/>
        <v>61593748.642217696</v>
      </c>
      <c r="F49" s="6">
        <f t="shared" si="6"/>
        <v>63810796.83889744</v>
      </c>
      <c r="G49" s="25">
        <f t="shared" si="6"/>
        <v>63810796.83889744</v>
      </c>
      <c r="H49" s="26">
        <f t="shared" si="6"/>
        <v>-13759750</v>
      </c>
      <c r="I49" s="24">
        <f t="shared" si="6"/>
        <v>82542264.26019026</v>
      </c>
      <c r="J49" s="6">
        <f t="shared" si="6"/>
        <v>62158383.91347067</v>
      </c>
      <c r="K49" s="25">
        <f t="shared" si="6"/>
        <v>29508287.23670949</v>
      </c>
    </row>
    <row r="50" spans="1:11" ht="13.5">
      <c r="A50" s="33" t="s">
        <v>51</v>
      </c>
      <c r="B50" s="7">
        <f>+B48-B49</f>
        <v>-151526541</v>
      </c>
      <c r="C50" s="7">
        <f aca="true" t="shared" si="7" ref="C50:K50">+C48-C49</f>
        <v>-228155640</v>
      </c>
      <c r="D50" s="69">
        <f t="shared" si="7"/>
        <v>-262677292</v>
      </c>
      <c r="E50" s="70">
        <f t="shared" si="7"/>
        <v>-59093748.642217696</v>
      </c>
      <c r="F50" s="7">
        <f t="shared" si="7"/>
        <v>-56556472.83889744</v>
      </c>
      <c r="G50" s="71">
        <f t="shared" si="7"/>
        <v>-56556472.83889744</v>
      </c>
      <c r="H50" s="72">
        <f t="shared" si="7"/>
        <v>4596207</v>
      </c>
      <c r="I50" s="70">
        <f t="shared" si="7"/>
        <v>-73459155.26019026</v>
      </c>
      <c r="J50" s="7">
        <f t="shared" si="7"/>
        <v>-53842708.91347067</v>
      </c>
      <c r="K50" s="71">
        <f t="shared" si="7"/>
        <v>-18662821.23670949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402673360</v>
      </c>
      <c r="C53" s="6">
        <v>394152136</v>
      </c>
      <c r="D53" s="23">
        <v>516811360</v>
      </c>
      <c r="E53" s="24">
        <v>404273284</v>
      </c>
      <c r="F53" s="6">
        <v>522961978</v>
      </c>
      <c r="G53" s="25">
        <v>522961978</v>
      </c>
      <c r="H53" s="26">
        <v>11101828</v>
      </c>
      <c r="I53" s="24">
        <v>508823549</v>
      </c>
      <c r="J53" s="6">
        <v>528675035</v>
      </c>
      <c r="K53" s="25">
        <v>549292182</v>
      </c>
    </row>
    <row r="54" spans="1:11" ht="13.5">
      <c r="A54" s="22" t="s">
        <v>54</v>
      </c>
      <c r="B54" s="6">
        <v>0</v>
      </c>
      <c r="C54" s="6">
        <v>37729957</v>
      </c>
      <c r="D54" s="23">
        <v>37989573</v>
      </c>
      <c r="E54" s="24">
        <v>47587993</v>
      </c>
      <c r="F54" s="6">
        <v>41191069</v>
      </c>
      <c r="G54" s="25">
        <v>41191069</v>
      </c>
      <c r="H54" s="26">
        <v>26474395</v>
      </c>
      <c r="I54" s="24">
        <v>42313714</v>
      </c>
      <c r="J54" s="6">
        <v>43963951</v>
      </c>
      <c r="K54" s="25">
        <v>45678545</v>
      </c>
    </row>
    <row r="55" spans="1:11" ht="13.5">
      <c r="A55" s="22" t="s">
        <v>55</v>
      </c>
      <c r="B55" s="6">
        <v>1135931321</v>
      </c>
      <c r="C55" s="6">
        <v>-234452</v>
      </c>
      <c r="D55" s="23">
        <v>2494094</v>
      </c>
      <c r="E55" s="24">
        <v>2205118</v>
      </c>
      <c r="F55" s="6">
        <v>6045409</v>
      </c>
      <c r="G55" s="25">
        <v>6045409</v>
      </c>
      <c r="H55" s="26">
        <v>3689011</v>
      </c>
      <c r="I55" s="24">
        <v>906317</v>
      </c>
      <c r="J55" s="6">
        <v>1892921</v>
      </c>
      <c r="K55" s="25">
        <v>1966745</v>
      </c>
    </row>
    <row r="56" spans="1:11" ht="13.5">
      <c r="A56" s="22" t="s">
        <v>56</v>
      </c>
      <c r="B56" s="6">
        <v>4805024</v>
      </c>
      <c r="C56" s="6">
        <v>24539141</v>
      </c>
      <c r="D56" s="23">
        <v>21174907</v>
      </c>
      <c r="E56" s="24">
        <v>13594590</v>
      </c>
      <c r="F56" s="6">
        <v>17826932</v>
      </c>
      <c r="G56" s="25">
        <v>17826932</v>
      </c>
      <c r="H56" s="26">
        <v>19822093</v>
      </c>
      <c r="I56" s="24">
        <v>9330253</v>
      </c>
      <c r="J56" s="6">
        <v>8603183</v>
      </c>
      <c r="K56" s="25">
        <v>8938703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0.8558403477893756</v>
      </c>
      <c r="F70" s="5">
        <f t="shared" si="8"/>
        <v>0.7773263983565588</v>
      </c>
      <c r="G70" s="5">
        <f t="shared" si="8"/>
        <v>0.7773263983565588</v>
      </c>
      <c r="H70" s="5">
        <f t="shared" si="8"/>
        <v>0</v>
      </c>
      <c r="I70" s="5">
        <f t="shared" si="8"/>
        <v>0.8752097223640973</v>
      </c>
      <c r="J70" s="5">
        <f t="shared" si="8"/>
        <v>0.866734455640201</v>
      </c>
      <c r="K70" s="5">
        <f t="shared" si="8"/>
        <v>0.8667344618841099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165896948</v>
      </c>
      <c r="F71" s="2">
        <f t="shared" si="9"/>
        <v>153165310</v>
      </c>
      <c r="G71" s="2">
        <f t="shared" si="9"/>
        <v>153165310</v>
      </c>
      <c r="H71" s="2">
        <f t="shared" si="9"/>
        <v>0</v>
      </c>
      <c r="I71" s="2">
        <f t="shared" si="9"/>
        <v>188227750</v>
      </c>
      <c r="J71" s="2">
        <f t="shared" si="9"/>
        <v>195568633</v>
      </c>
      <c r="K71" s="2">
        <f t="shared" si="9"/>
        <v>203195811</v>
      </c>
    </row>
    <row r="72" spans="1:11" ht="12.75" hidden="1">
      <c r="A72" s="1" t="s">
        <v>136</v>
      </c>
      <c r="B72" s="2">
        <f>+B77</f>
        <v>138937516</v>
      </c>
      <c r="C72" s="2">
        <f aca="true" t="shared" si="10" ref="C72:K72">+C77</f>
        <v>137955189</v>
      </c>
      <c r="D72" s="2">
        <f t="shared" si="10"/>
        <v>172155238</v>
      </c>
      <c r="E72" s="2">
        <f t="shared" si="10"/>
        <v>193840999</v>
      </c>
      <c r="F72" s="2">
        <f t="shared" si="10"/>
        <v>197041179</v>
      </c>
      <c r="G72" s="2">
        <f t="shared" si="10"/>
        <v>197041179</v>
      </c>
      <c r="H72" s="2">
        <f t="shared" si="10"/>
        <v>180039502</v>
      </c>
      <c r="I72" s="2">
        <f t="shared" si="10"/>
        <v>215065881</v>
      </c>
      <c r="J72" s="2">
        <f t="shared" si="10"/>
        <v>225638466</v>
      </c>
      <c r="K72" s="2">
        <f t="shared" si="10"/>
        <v>234438366</v>
      </c>
    </row>
    <row r="73" spans="1:11" ht="12.75" hidden="1">
      <c r="A73" s="1" t="s">
        <v>137</v>
      </c>
      <c r="B73" s="2">
        <f>+B74</f>
        <v>-5717334.500000002</v>
      </c>
      <c r="C73" s="2">
        <f aca="true" t="shared" si="11" ref="C73:K73">+(C78+C80+C81+C82)-(B78+B80+B81+B82)</f>
        <v>-19577155</v>
      </c>
      <c r="D73" s="2">
        <f t="shared" si="11"/>
        <v>27651218</v>
      </c>
      <c r="E73" s="2">
        <f t="shared" si="11"/>
        <v>-8279332</v>
      </c>
      <c r="F73" s="2">
        <f>+(F78+F80+F81+F82)-(D78+D80+D81+D82)</f>
        <v>317928</v>
      </c>
      <c r="G73" s="2">
        <f>+(G78+G80+G81+G82)-(D78+D80+D81+D82)</f>
        <v>317928</v>
      </c>
      <c r="H73" s="2">
        <f>+(H78+H80+H81+H82)-(D78+D80+D81+D82)</f>
        <v>-66295132</v>
      </c>
      <c r="I73" s="2">
        <f>+(I78+I80+I81+I82)-(E78+E80+E81+E82)</f>
        <v>40881384</v>
      </c>
      <c r="J73" s="2">
        <f t="shared" si="11"/>
        <v>-23354359</v>
      </c>
      <c r="K73" s="2">
        <f t="shared" si="11"/>
        <v>3772235</v>
      </c>
    </row>
    <row r="74" spans="1:11" ht="12.75" hidden="1">
      <c r="A74" s="1" t="s">
        <v>138</v>
      </c>
      <c r="B74" s="2">
        <f>+TREND(C74:E74)</f>
        <v>-5717334.500000002</v>
      </c>
      <c r="C74" s="2">
        <f>+C73</f>
        <v>-19577155</v>
      </c>
      <c r="D74" s="2">
        <f aca="true" t="shared" si="12" ref="D74:K74">+D73</f>
        <v>27651218</v>
      </c>
      <c r="E74" s="2">
        <f t="shared" si="12"/>
        <v>-8279332</v>
      </c>
      <c r="F74" s="2">
        <f t="shared" si="12"/>
        <v>317928</v>
      </c>
      <c r="G74" s="2">
        <f t="shared" si="12"/>
        <v>317928</v>
      </c>
      <c r="H74" s="2">
        <f t="shared" si="12"/>
        <v>-66295132</v>
      </c>
      <c r="I74" s="2">
        <f t="shared" si="12"/>
        <v>40881384</v>
      </c>
      <c r="J74" s="2">
        <f t="shared" si="12"/>
        <v>-23354359</v>
      </c>
      <c r="K74" s="2">
        <f t="shared" si="12"/>
        <v>3772235</v>
      </c>
    </row>
    <row r="75" spans="1:11" ht="12.75" hidden="1">
      <c r="A75" s="1" t="s">
        <v>139</v>
      </c>
      <c r="B75" s="2">
        <f>+B84-(((B80+B81+B78)*B70)-B79)</f>
        <v>152335521</v>
      </c>
      <c r="C75" s="2">
        <f aca="true" t="shared" si="13" ref="C75:K75">+C84-(((C80+C81+C78)*C70)-C79)</f>
        <v>232302826</v>
      </c>
      <c r="D75" s="2">
        <f t="shared" si="13"/>
        <v>268699607</v>
      </c>
      <c r="E75" s="2">
        <f t="shared" si="13"/>
        <v>61593748.642217696</v>
      </c>
      <c r="F75" s="2">
        <f t="shared" si="13"/>
        <v>63810796.83889744</v>
      </c>
      <c r="G75" s="2">
        <f t="shared" si="13"/>
        <v>63810796.83889744</v>
      </c>
      <c r="H75" s="2">
        <f t="shared" si="13"/>
        <v>-13759750</v>
      </c>
      <c r="I75" s="2">
        <f t="shared" si="13"/>
        <v>82542264.26019026</v>
      </c>
      <c r="J75" s="2">
        <f t="shared" si="13"/>
        <v>62158383.91347067</v>
      </c>
      <c r="K75" s="2">
        <f t="shared" si="13"/>
        <v>29508287.23670949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138937516</v>
      </c>
      <c r="C77" s="3">
        <v>137955189</v>
      </c>
      <c r="D77" s="3">
        <v>172155238</v>
      </c>
      <c r="E77" s="3">
        <v>193840999</v>
      </c>
      <c r="F77" s="3">
        <v>197041179</v>
      </c>
      <c r="G77" s="3">
        <v>197041179</v>
      </c>
      <c r="H77" s="3">
        <v>180039502</v>
      </c>
      <c r="I77" s="3">
        <v>215065881</v>
      </c>
      <c r="J77" s="3">
        <v>225638466</v>
      </c>
      <c r="K77" s="3">
        <v>234438366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152124295</v>
      </c>
      <c r="C79" s="3">
        <v>184474555</v>
      </c>
      <c r="D79" s="3">
        <v>205587824</v>
      </c>
      <c r="E79" s="3">
        <v>109428149</v>
      </c>
      <c r="F79" s="3">
        <v>114393561</v>
      </c>
      <c r="G79" s="3">
        <v>114393561</v>
      </c>
      <c r="H79" s="3">
        <v>-43345322</v>
      </c>
      <c r="I79" s="3">
        <v>153055584</v>
      </c>
      <c r="J79" s="3">
        <v>109740501</v>
      </c>
      <c r="K79" s="3">
        <v>79390108</v>
      </c>
    </row>
    <row r="80" spans="1:11" ht="12.75" hidden="1">
      <c r="A80" s="1" t="s">
        <v>68</v>
      </c>
      <c r="B80" s="3">
        <v>61988836</v>
      </c>
      <c r="C80" s="3">
        <v>29500833</v>
      </c>
      <c r="D80" s="3">
        <v>-92194492</v>
      </c>
      <c r="E80" s="3">
        <v>46013097</v>
      </c>
      <c r="F80" s="3">
        <v>69350220</v>
      </c>
      <c r="G80" s="3">
        <v>69350220</v>
      </c>
      <c r="H80" s="3">
        <v>-19419485</v>
      </c>
      <c r="I80" s="3">
        <v>95652338</v>
      </c>
      <c r="J80" s="3">
        <v>71345365</v>
      </c>
      <c r="K80" s="3">
        <v>74127834</v>
      </c>
    </row>
    <row r="81" spans="1:11" ht="12.75" hidden="1">
      <c r="A81" s="1" t="s">
        <v>69</v>
      </c>
      <c r="B81" s="3">
        <v>17413396</v>
      </c>
      <c r="C81" s="3">
        <v>30324244</v>
      </c>
      <c r="D81" s="3">
        <v>37588819</v>
      </c>
      <c r="E81" s="3">
        <v>33183866</v>
      </c>
      <c r="F81" s="3">
        <v>18444003</v>
      </c>
      <c r="G81" s="3">
        <v>18444003</v>
      </c>
      <c r="H81" s="3">
        <v>4477182</v>
      </c>
      <c r="I81" s="3">
        <v>24426009</v>
      </c>
      <c r="J81" s="3">
        <v>25378623</v>
      </c>
      <c r="K81" s="3">
        <v>26368389</v>
      </c>
    </row>
    <row r="82" spans="1:11" ht="12.75" hidden="1">
      <c r="A82" s="1" t="s">
        <v>70</v>
      </c>
      <c r="B82" s="3">
        <v>0</v>
      </c>
      <c r="C82" s="3">
        <v>0</v>
      </c>
      <c r="D82" s="3">
        <v>142081968</v>
      </c>
      <c r="E82" s="3">
        <v>0</v>
      </c>
      <c r="F82" s="3">
        <v>0</v>
      </c>
      <c r="G82" s="3">
        <v>0</v>
      </c>
      <c r="H82" s="3">
        <v>36123466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165896948</v>
      </c>
      <c r="F83" s="3">
        <v>153165310</v>
      </c>
      <c r="G83" s="3">
        <v>153165310</v>
      </c>
      <c r="H83" s="3">
        <v>0</v>
      </c>
      <c r="I83" s="3">
        <v>188227750</v>
      </c>
      <c r="J83" s="3">
        <v>195568633</v>
      </c>
      <c r="K83" s="3">
        <v>203195811</v>
      </c>
    </row>
    <row r="84" spans="1:11" ht="12.75" hidden="1">
      <c r="A84" s="1" t="s">
        <v>72</v>
      </c>
      <c r="B84" s="3">
        <v>211226</v>
      </c>
      <c r="C84" s="3">
        <v>47828271</v>
      </c>
      <c r="D84" s="3">
        <v>63111783</v>
      </c>
      <c r="E84" s="3">
        <v>19945556</v>
      </c>
      <c r="F84" s="3">
        <v>17662003</v>
      </c>
      <c r="G84" s="3">
        <v>17662003</v>
      </c>
      <c r="H84" s="3">
        <v>29585572</v>
      </c>
      <c r="I84" s="3">
        <v>34580417</v>
      </c>
      <c r="J84" s="3">
        <v>36251896</v>
      </c>
      <c r="K84" s="3">
        <v>37221719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105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27225254</v>
      </c>
      <c r="C6" s="6">
        <v>33736528</v>
      </c>
      <c r="D6" s="23">
        <v>37712143</v>
      </c>
      <c r="E6" s="24">
        <v>52507445</v>
      </c>
      <c r="F6" s="6">
        <v>52507445</v>
      </c>
      <c r="G6" s="25">
        <v>52507445</v>
      </c>
      <c r="H6" s="26">
        <v>56079456</v>
      </c>
      <c r="I6" s="24">
        <v>54000000</v>
      </c>
      <c r="J6" s="6">
        <v>60000000</v>
      </c>
      <c r="K6" s="25">
        <v>67000000</v>
      </c>
    </row>
    <row r="7" spans="1:11" ht="13.5">
      <c r="A7" s="22" t="s">
        <v>19</v>
      </c>
      <c r="B7" s="6">
        <v>9472245</v>
      </c>
      <c r="C7" s="6">
        <v>7802779</v>
      </c>
      <c r="D7" s="23">
        <v>4759512</v>
      </c>
      <c r="E7" s="24">
        <v>5000000</v>
      </c>
      <c r="F7" s="6">
        <v>5000000</v>
      </c>
      <c r="G7" s="25">
        <v>5000000</v>
      </c>
      <c r="H7" s="26">
        <v>3186210</v>
      </c>
      <c r="I7" s="24">
        <v>6000000</v>
      </c>
      <c r="J7" s="6">
        <v>6000000</v>
      </c>
      <c r="K7" s="25">
        <v>6000000</v>
      </c>
    </row>
    <row r="8" spans="1:11" ht="13.5">
      <c r="A8" s="22" t="s">
        <v>20</v>
      </c>
      <c r="B8" s="6">
        <v>392739049</v>
      </c>
      <c r="C8" s="6">
        <v>434437951</v>
      </c>
      <c r="D8" s="23">
        <v>485800000</v>
      </c>
      <c r="E8" s="24">
        <v>515221000</v>
      </c>
      <c r="F8" s="6">
        <v>578344000</v>
      </c>
      <c r="G8" s="25">
        <v>578344000</v>
      </c>
      <c r="H8" s="26">
        <v>576287334</v>
      </c>
      <c r="I8" s="24">
        <v>541399000</v>
      </c>
      <c r="J8" s="6">
        <v>567908000</v>
      </c>
      <c r="K8" s="25">
        <v>575330000</v>
      </c>
    </row>
    <row r="9" spans="1:11" ht="13.5">
      <c r="A9" s="22" t="s">
        <v>21</v>
      </c>
      <c r="B9" s="6">
        <v>2968851</v>
      </c>
      <c r="C9" s="6">
        <v>13467058</v>
      </c>
      <c r="D9" s="23">
        <v>1235767</v>
      </c>
      <c r="E9" s="24">
        <v>1200000</v>
      </c>
      <c r="F9" s="6">
        <v>1200000</v>
      </c>
      <c r="G9" s="25">
        <v>1200000</v>
      </c>
      <c r="H9" s="26">
        <v>2061571</v>
      </c>
      <c r="I9" s="24">
        <v>1443000</v>
      </c>
      <c r="J9" s="6">
        <v>1515150</v>
      </c>
      <c r="K9" s="25">
        <v>1590909</v>
      </c>
    </row>
    <row r="10" spans="1:11" ht="25.5">
      <c r="A10" s="27" t="s">
        <v>128</v>
      </c>
      <c r="B10" s="28">
        <f>SUM(B5:B9)</f>
        <v>432405399</v>
      </c>
      <c r="C10" s="29">
        <f aca="true" t="shared" si="0" ref="C10:K10">SUM(C5:C9)</f>
        <v>489444316</v>
      </c>
      <c r="D10" s="30">
        <f t="shared" si="0"/>
        <v>529507422</v>
      </c>
      <c r="E10" s="28">
        <f t="shared" si="0"/>
        <v>573928445</v>
      </c>
      <c r="F10" s="29">
        <f t="shared" si="0"/>
        <v>637051445</v>
      </c>
      <c r="G10" s="31">
        <f t="shared" si="0"/>
        <v>637051445</v>
      </c>
      <c r="H10" s="32">
        <f t="shared" si="0"/>
        <v>637614571</v>
      </c>
      <c r="I10" s="28">
        <f t="shared" si="0"/>
        <v>602842000</v>
      </c>
      <c r="J10" s="29">
        <f t="shared" si="0"/>
        <v>635423150</v>
      </c>
      <c r="K10" s="31">
        <f t="shared" si="0"/>
        <v>649920909</v>
      </c>
    </row>
    <row r="11" spans="1:11" ht="13.5">
      <c r="A11" s="22" t="s">
        <v>22</v>
      </c>
      <c r="B11" s="6">
        <v>180818750</v>
      </c>
      <c r="C11" s="6">
        <v>201676562</v>
      </c>
      <c r="D11" s="23">
        <v>219973242</v>
      </c>
      <c r="E11" s="24">
        <v>223466047</v>
      </c>
      <c r="F11" s="6">
        <v>225466047</v>
      </c>
      <c r="G11" s="25">
        <v>225466047</v>
      </c>
      <c r="H11" s="26">
        <v>230392606</v>
      </c>
      <c r="I11" s="24">
        <v>255269182</v>
      </c>
      <c r="J11" s="6">
        <v>264617307</v>
      </c>
      <c r="K11" s="25">
        <v>277978095</v>
      </c>
    </row>
    <row r="12" spans="1:11" ht="13.5">
      <c r="A12" s="22" t="s">
        <v>23</v>
      </c>
      <c r="B12" s="6">
        <v>7715206</v>
      </c>
      <c r="C12" s="6">
        <v>8088737</v>
      </c>
      <c r="D12" s="23">
        <v>8371666</v>
      </c>
      <c r="E12" s="24">
        <v>8350456</v>
      </c>
      <c r="F12" s="6">
        <v>8350456</v>
      </c>
      <c r="G12" s="25">
        <v>8350456</v>
      </c>
      <c r="H12" s="26">
        <v>8488687</v>
      </c>
      <c r="I12" s="24">
        <v>8537323</v>
      </c>
      <c r="J12" s="6">
        <v>8964190</v>
      </c>
      <c r="K12" s="25">
        <v>9412397</v>
      </c>
    </row>
    <row r="13" spans="1:11" ht="13.5">
      <c r="A13" s="22" t="s">
        <v>129</v>
      </c>
      <c r="B13" s="6">
        <v>58124034</v>
      </c>
      <c r="C13" s="6">
        <v>63780499</v>
      </c>
      <c r="D13" s="23">
        <v>77826176</v>
      </c>
      <c r="E13" s="24">
        <v>62885694</v>
      </c>
      <c r="F13" s="6">
        <v>62885694</v>
      </c>
      <c r="G13" s="25">
        <v>62885694</v>
      </c>
      <c r="H13" s="26">
        <v>80451552</v>
      </c>
      <c r="I13" s="24">
        <v>71619628</v>
      </c>
      <c r="J13" s="6">
        <v>75200610</v>
      </c>
      <c r="K13" s="25">
        <v>78960645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130</v>
      </c>
      <c r="B15" s="6">
        <v>161236898</v>
      </c>
      <c r="C15" s="6">
        <v>42757635</v>
      </c>
      <c r="D15" s="23">
        <v>31761205</v>
      </c>
      <c r="E15" s="24">
        <v>32142113</v>
      </c>
      <c r="F15" s="6">
        <v>30566713</v>
      </c>
      <c r="G15" s="25">
        <v>30566713</v>
      </c>
      <c r="H15" s="26">
        <v>33660195</v>
      </c>
      <c r="I15" s="24">
        <v>24194227</v>
      </c>
      <c r="J15" s="6">
        <v>25382638</v>
      </c>
      <c r="K15" s="25">
        <v>26630470</v>
      </c>
    </row>
    <row r="16" spans="1:11" ht="13.5">
      <c r="A16" s="22" t="s">
        <v>20</v>
      </c>
      <c r="B16" s="6">
        <v>2938588</v>
      </c>
      <c r="C16" s="6">
        <v>961991</v>
      </c>
      <c r="D16" s="23">
        <v>6291876</v>
      </c>
      <c r="E16" s="24">
        <v>10852000</v>
      </c>
      <c r="F16" s="6">
        <v>12113150</v>
      </c>
      <c r="G16" s="25">
        <v>12113150</v>
      </c>
      <c r="H16" s="26">
        <v>12244583</v>
      </c>
      <c r="I16" s="24">
        <v>11950000</v>
      </c>
      <c r="J16" s="6">
        <v>3622500</v>
      </c>
      <c r="K16" s="25">
        <v>3803625</v>
      </c>
    </row>
    <row r="17" spans="1:11" ht="13.5">
      <c r="A17" s="22" t="s">
        <v>25</v>
      </c>
      <c r="B17" s="6">
        <v>246253213</v>
      </c>
      <c r="C17" s="6">
        <v>310602903</v>
      </c>
      <c r="D17" s="23">
        <v>356630174</v>
      </c>
      <c r="E17" s="24">
        <v>226165885</v>
      </c>
      <c r="F17" s="6">
        <v>286823135</v>
      </c>
      <c r="G17" s="25">
        <v>286823135</v>
      </c>
      <c r="H17" s="26">
        <v>329146798</v>
      </c>
      <c r="I17" s="24">
        <v>225052639</v>
      </c>
      <c r="J17" s="6">
        <v>256397655</v>
      </c>
      <c r="K17" s="25">
        <v>251877214</v>
      </c>
    </row>
    <row r="18" spans="1:11" ht="13.5">
      <c r="A18" s="33" t="s">
        <v>26</v>
      </c>
      <c r="B18" s="34">
        <f>SUM(B11:B17)</f>
        <v>657086689</v>
      </c>
      <c r="C18" s="35">
        <f aca="true" t="shared" si="1" ref="C18:K18">SUM(C11:C17)</f>
        <v>627868327</v>
      </c>
      <c r="D18" s="36">
        <f t="shared" si="1"/>
        <v>700854339</v>
      </c>
      <c r="E18" s="34">
        <f t="shared" si="1"/>
        <v>563862195</v>
      </c>
      <c r="F18" s="35">
        <f t="shared" si="1"/>
        <v>626205195</v>
      </c>
      <c r="G18" s="37">
        <f t="shared" si="1"/>
        <v>626205195</v>
      </c>
      <c r="H18" s="38">
        <f t="shared" si="1"/>
        <v>694384421</v>
      </c>
      <c r="I18" s="34">
        <f t="shared" si="1"/>
        <v>596622999</v>
      </c>
      <c r="J18" s="35">
        <f t="shared" si="1"/>
        <v>634184900</v>
      </c>
      <c r="K18" s="37">
        <f t="shared" si="1"/>
        <v>648662446</v>
      </c>
    </row>
    <row r="19" spans="1:11" ht="13.5">
      <c r="A19" s="33" t="s">
        <v>27</v>
      </c>
      <c r="B19" s="39">
        <f>+B10-B18</f>
        <v>-224681290</v>
      </c>
      <c r="C19" s="40">
        <f aca="true" t="shared" si="2" ref="C19:K19">+C10-C18</f>
        <v>-138424011</v>
      </c>
      <c r="D19" s="41">
        <f t="shared" si="2"/>
        <v>-171346917</v>
      </c>
      <c r="E19" s="39">
        <f t="shared" si="2"/>
        <v>10066250</v>
      </c>
      <c r="F19" s="40">
        <f t="shared" si="2"/>
        <v>10846250</v>
      </c>
      <c r="G19" s="42">
        <f t="shared" si="2"/>
        <v>10846250</v>
      </c>
      <c r="H19" s="43">
        <f t="shared" si="2"/>
        <v>-56769850</v>
      </c>
      <c r="I19" s="39">
        <f t="shared" si="2"/>
        <v>6219001</v>
      </c>
      <c r="J19" s="40">
        <f t="shared" si="2"/>
        <v>1238250</v>
      </c>
      <c r="K19" s="42">
        <f t="shared" si="2"/>
        <v>1258463</v>
      </c>
    </row>
    <row r="20" spans="1:11" ht="25.5">
      <c r="A20" s="44" t="s">
        <v>28</v>
      </c>
      <c r="B20" s="45">
        <v>469830000</v>
      </c>
      <c r="C20" s="46">
        <v>442452000</v>
      </c>
      <c r="D20" s="47">
        <v>491852000</v>
      </c>
      <c r="E20" s="45">
        <v>444068000</v>
      </c>
      <c r="F20" s="46">
        <v>404718000</v>
      </c>
      <c r="G20" s="48">
        <v>404718000</v>
      </c>
      <c r="H20" s="49">
        <v>419696761</v>
      </c>
      <c r="I20" s="45">
        <v>574058000</v>
      </c>
      <c r="J20" s="46">
        <v>522065000</v>
      </c>
      <c r="K20" s="48">
        <v>625448000</v>
      </c>
    </row>
    <row r="21" spans="1:11" ht="63.75">
      <c r="A21" s="50" t="s">
        <v>131</v>
      </c>
      <c r="B21" s="51">
        <v>0</v>
      </c>
      <c r="C21" s="52">
        <v>0</v>
      </c>
      <c r="D21" s="53">
        <v>8359695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245148710</v>
      </c>
      <c r="C22" s="58">
        <f aca="true" t="shared" si="3" ref="C22:K22">SUM(C19:C21)</f>
        <v>304027989</v>
      </c>
      <c r="D22" s="59">
        <f t="shared" si="3"/>
        <v>328864778</v>
      </c>
      <c r="E22" s="57">
        <f t="shared" si="3"/>
        <v>454134250</v>
      </c>
      <c r="F22" s="58">
        <f t="shared" si="3"/>
        <v>415564250</v>
      </c>
      <c r="G22" s="60">
        <f t="shared" si="3"/>
        <v>415564250</v>
      </c>
      <c r="H22" s="61">
        <f t="shared" si="3"/>
        <v>362926911</v>
      </c>
      <c r="I22" s="57">
        <f t="shared" si="3"/>
        <v>580277001</v>
      </c>
      <c r="J22" s="58">
        <f t="shared" si="3"/>
        <v>523303250</v>
      </c>
      <c r="K22" s="60">
        <f t="shared" si="3"/>
        <v>626706463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245148710</v>
      </c>
      <c r="C24" s="40">
        <f aca="true" t="shared" si="4" ref="C24:K24">SUM(C22:C23)</f>
        <v>304027989</v>
      </c>
      <c r="D24" s="41">
        <f t="shared" si="4"/>
        <v>328864778</v>
      </c>
      <c r="E24" s="39">
        <f t="shared" si="4"/>
        <v>454134250</v>
      </c>
      <c r="F24" s="40">
        <f t="shared" si="4"/>
        <v>415564250</v>
      </c>
      <c r="G24" s="42">
        <f t="shared" si="4"/>
        <v>415564250</v>
      </c>
      <c r="H24" s="43">
        <f t="shared" si="4"/>
        <v>362926911</v>
      </c>
      <c r="I24" s="39">
        <f t="shared" si="4"/>
        <v>580277001</v>
      </c>
      <c r="J24" s="40">
        <f t="shared" si="4"/>
        <v>523303250</v>
      </c>
      <c r="K24" s="42">
        <f t="shared" si="4"/>
        <v>626706463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386507448</v>
      </c>
      <c r="C27" s="7">
        <v>380942121</v>
      </c>
      <c r="D27" s="69">
        <v>418864963</v>
      </c>
      <c r="E27" s="70">
        <v>454134250</v>
      </c>
      <c r="F27" s="7">
        <v>415564250</v>
      </c>
      <c r="G27" s="71">
        <v>415564250</v>
      </c>
      <c r="H27" s="72">
        <v>395419096</v>
      </c>
      <c r="I27" s="70">
        <v>580277001</v>
      </c>
      <c r="J27" s="7">
        <v>523303250</v>
      </c>
      <c r="K27" s="71">
        <v>626706463</v>
      </c>
    </row>
    <row r="28" spans="1:11" ht="13.5">
      <c r="A28" s="73" t="s">
        <v>33</v>
      </c>
      <c r="B28" s="6">
        <v>382113560</v>
      </c>
      <c r="C28" s="6">
        <v>374312776</v>
      </c>
      <c r="D28" s="23">
        <v>415596382</v>
      </c>
      <c r="E28" s="24">
        <v>445042000</v>
      </c>
      <c r="F28" s="6">
        <v>405692000</v>
      </c>
      <c r="G28" s="25">
        <v>405692000</v>
      </c>
      <c r="H28" s="26">
        <v>0</v>
      </c>
      <c r="I28" s="24">
        <v>574892001</v>
      </c>
      <c r="J28" s="6">
        <v>522899000</v>
      </c>
      <c r="K28" s="25">
        <v>626282000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6629345</v>
      </c>
      <c r="D31" s="23">
        <v>3268581</v>
      </c>
      <c r="E31" s="24">
        <v>9092250</v>
      </c>
      <c r="F31" s="6">
        <v>9872250</v>
      </c>
      <c r="G31" s="25">
        <v>9872250</v>
      </c>
      <c r="H31" s="26">
        <v>0</v>
      </c>
      <c r="I31" s="24">
        <v>5385000</v>
      </c>
      <c r="J31" s="6">
        <v>404250</v>
      </c>
      <c r="K31" s="25">
        <v>424463</v>
      </c>
    </row>
    <row r="32" spans="1:11" ht="13.5">
      <c r="A32" s="33" t="s">
        <v>36</v>
      </c>
      <c r="B32" s="7">
        <f>SUM(B28:B31)</f>
        <v>382113560</v>
      </c>
      <c r="C32" s="7">
        <f aca="true" t="shared" si="5" ref="C32:K32">SUM(C28:C31)</f>
        <v>380942121</v>
      </c>
      <c r="D32" s="69">
        <f t="shared" si="5"/>
        <v>418864963</v>
      </c>
      <c r="E32" s="70">
        <f t="shared" si="5"/>
        <v>454134250</v>
      </c>
      <c r="F32" s="7">
        <f t="shared" si="5"/>
        <v>415564250</v>
      </c>
      <c r="G32" s="71">
        <f t="shared" si="5"/>
        <v>415564250</v>
      </c>
      <c r="H32" s="72">
        <f t="shared" si="5"/>
        <v>0</v>
      </c>
      <c r="I32" s="70">
        <f t="shared" si="5"/>
        <v>580277001</v>
      </c>
      <c r="J32" s="7">
        <f t="shared" si="5"/>
        <v>523303250</v>
      </c>
      <c r="K32" s="71">
        <f t="shared" si="5"/>
        <v>626706463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-9176029</v>
      </c>
      <c r="C35" s="6">
        <v>-8477722</v>
      </c>
      <c r="D35" s="23">
        <v>88332208</v>
      </c>
      <c r="E35" s="24">
        <v>117837022</v>
      </c>
      <c r="F35" s="6">
        <v>127209363</v>
      </c>
      <c r="G35" s="25">
        <v>127209363</v>
      </c>
      <c r="H35" s="26">
        <v>113019442</v>
      </c>
      <c r="I35" s="24">
        <v>213922998</v>
      </c>
      <c r="J35" s="6">
        <v>280731469</v>
      </c>
      <c r="K35" s="25">
        <v>344581722</v>
      </c>
    </row>
    <row r="36" spans="1:11" ht="13.5">
      <c r="A36" s="22" t="s">
        <v>39</v>
      </c>
      <c r="B36" s="6">
        <v>3265453585</v>
      </c>
      <c r="C36" s="6">
        <v>3596202928</v>
      </c>
      <c r="D36" s="23">
        <v>3937998023</v>
      </c>
      <c r="E36" s="24">
        <v>4624242141</v>
      </c>
      <c r="F36" s="6">
        <v>4585672141</v>
      </c>
      <c r="G36" s="25">
        <v>4585672141</v>
      </c>
      <c r="H36" s="26">
        <v>4252965558</v>
      </c>
      <c r="I36" s="24">
        <v>5150897893</v>
      </c>
      <c r="J36" s="6">
        <v>5478723532</v>
      </c>
      <c r="K36" s="25">
        <v>6043166103</v>
      </c>
    </row>
    <row r="37" spans="1:11" ht="13.5">
      <c r="A37" s="22" t="s">
        <v>40</v>
      </c>
      <c r="B37" s="6">
        <v>135814505</v>
      </c>
      <c r="C37" s="6">
        <v>155911528</v>
      </c>
      <c r="D37" s="23">
        <v>245840797</v>
      </c>
      <c r="E37" s="24">
        <v>138612054</v>
      </c>
      <c r="F37" s="6">
        <v>214612054</v>
      </c>
      <c r="G37" s="25">
        <v>214612054</v>
      </c>
      <c r="H37" s="26">
        <v>234511870</v>
      </c>
      <c r="I37" s="24">
        <v>185415216</v>
      </c>
      <c r="J37" s="6">
        <v>185510007</v>
      </c>
      <c r="K37" s="25">
        <v>185614278</v>
      </c>
    </row>
    <row r="38" spans="1:11" ht="13.5">
      <c r="A38" s="22" t="s">
        <v>41</v>
      </c>
      <c r="B38" s="6">
        <v>34828077</v>
      </c>
      <c r="C38" s="6">
        <v>39502806</v>
      </c>
      <c r="D38" s="23">
        <v>65053018</v>
      </c>
      <c r="E38" s="24">
        <v>45000000</v>
      </c>
      <c r="F38" s="6">
        <v>45000000</v>
      </c>
      <c r="G38" s="25">
        <v>45000000</v>
      </c>
      <c r="H38" s="26">
        <v>46822027</v>
      </c>
      <c r="I38" s="24">
        <v>47046918</v>
      </c>
      <c r="J38" s="6">
        <v>46969408</v>
      </c>
      <c r="K38" s="25">
        <v>46884145</v>
      </c>
    </row>
    <row r="39" spans="1:11" ht="13.5">
      <c r="A39" s="22" t="s">
        <v>42</v>
      </c>
      <c r="B39" s="6">
        <v>2840486269</v>
      </c>
      <c r="C39" s="6">
        <v>3392310869</v>
      </c>
      <c r="D39" s="23">
        <v>3514929521</v>
      </c>
      <c r="E39" s="24">
        <v>4564843310</v>
      </c>
      <c r="F39" s="6">
        <v>4498215651</v>
      </c>
      <c r="G39" s="25">
        <v>4498215651</v>
      </c>
      <c r="H39" s="26">
        <v>3968818783</v>
      </c>
      <c r="I39" s="24">
        <v>4552081756</v>
      </c>
      <c r="J39" s="6">
        <v>5003672336</v>
      </c>
      <c r="K39" s="25">
        <v>5528542939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523284692</v>
      </c>
      <c r="F42" s="6">
        <v>472308483</v>
      </c>
      <c r="G42" s="25">
        <v>472308483</v>
      </c>
      <c r="H42" s="26">
        <v>885209100</v>
      </c>
      <c r="I42" s="24">
        <v>633281730</v>
      </c>
      <c r="J42" s="6">
        <v>584511722</v>
      </c>
      <c r="K42" s="25">
        <v>689856714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-468434250</v>
      </c>
      <c r="F43" s="6">
        <v>-362774946</v>
      </c>
      <c r="G43" s="25">
        <v>-362774946</v>
      </c>
      <c r="H43" s="26">
        <v>-348752760</v>
      </c>
      <c r="I43" s="24">
        <v>-580277001</v>
      </c>
      <c r="J43" s="6">
        <v>-523303250</v>
      </c>
      <c r="K43" s="25">
        <v>-626706463</v>
      </c>
    </row>
    <row r="44" spans="1:11" ht="13.5">
      <c r="A44" s="22" t="s">
        <v>46</v>
      </c>
      <c r="B44" s="6">
        <v>3627105</v>
      </c>
      <c r="C44" s="6">
        <v>-9812</v>
      </c>
      <c r="D44" s="23">
        <v>-5210</v>
      </c>
      <c r="E44" s="24">
        <v>-29</v>
      </c>
      <c r="F44" s="6">
        <v>0</v>
      </c>
      <c r="G44" s="25">
        <v>0</v>
      </c>
      <c r="H44" s="26">
        <v>-3633124</v>
      </c>
      <c r="I44" s="24">
        <v>7813</v>
      </c>
      <c r="J44" s="6">
        <v>0</v>
      </c>
      <c r="K44" s="25">
        <v>0</v>
      </c>
    </row>
    <row r="45" spans="1:11" ht="13.5">
      <c r="A45" s="33" t="s">
        <v>47</v>
      </c>
      <c r="B45" s="7">
        <v>141057461</v>
      </c>
      <c r="C45" s="7">
        <v>13191636</v>
      </c>
      <c r="D45" s="69">
        <v>12473121</v>
      </c>
      <c r="E45" s="70">
        <v>81302786</v>
      </c>
      <c r="F45" s="7">
        <v>121829569</v>
      </c>
      <c r="G45" s="71">
        <v>121829569</v>
      </c>
      <c r="H45" s="72">
        <v>560738536</v>
      </c>
      <c r="I45" s="70">
        <v>128215826</v>
      </c>
      <c r="J45" s="7">
        <v>195418982</v>
      </c>
      <c r="K45" s="71">
        <v>264569232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13201447</v>
      </c>
      <c r="C48" s="6">
        <v>12478331</v>
      </c>
      <c r="D48" s="23">
        <v>12290031</v>
      </c>
      <c r="E48" s="24">
        <v>66966862</v>
      </c>
      <c r="F48" s="6">
        <v>65339198</v>
      </c>
      <c r="G48" s="25">
        <v>65339198</v>
      </c>
      <c r="H48" s="26">
        <v>18759008</v>
      </c>
      <c r="I48" s="24">
        <v>134210510</v>
      </c>
      <c r="J48" s="6">
        <v>201418981</v>
      </c>
      <c r="K48" s="25">
        <v>270569234</v>
      </c>
    </row>
    <row r="49" spans="1:11" ht="13.5">
      <c r="A49" s="22" t="s">
        <v>50</v>
      </c>
      <c r="B49" s="6">
        <f>+B75</f>
        <v>132187400</v>
      </c>
      <c r="C49" s="6">
        <f aca="true" t="shared" si="6" ref="C49:K49">+C75</f>
        <v>10253221</v>
      </c>
      <c r="D49" s="23">
        <f t="shared" si="6"/>
        <v>173090850</v>
      </c>
      <c r="E49" s="24">
        <f t="shared" si="6"/>
        <v>532985.5664619505</v>
      </c>
      <c r="F49" s="6">
        <f t="shared" si="6"/>
        <v>198354275.2629208</v>
      </c>
      <c r="G49" s="25">
        <f t="shared" si="6"/>
        <v>198354275.2629208</v>
      </c>
      <c r="H49" s="26">
        <f t="shared" si="6"/>
        <v>-1475320821.2162232</v>
      </c>
      <c r="I49" s="24">
        <f t="shared" si="6"/>
        <v>157277993.88348567</v>
      </c>
      <c r="J49" s="6">
        <f t="shared" si="6"/>
        <v>160212132.19112784</v>
      </c>
      <c r="K49" s="25">
        <f t="shared" si="6"/>
        <v>160502247.53416294</v>
      </c>
    </row>
    <row r="50" spans="1:11" ht="13.5">
      <c r="A50" s="33" t="s">
        <v>51</v>
      </c>
      <c r="B50" s="7">
        <f>+B48-B49</f>
        <v>-118985953</v>
      </c>
      <c r="C50" s="7">
        <f aca="true" t="shared" si="7" ref="C50:K50">+C48-C49</f>
        <v>2225110</v>
      </c>
      <c r="D50" s="69">
        <f t="shared" si="7"/>
        <v>-160800819</v>
      </c>
      <c r="E50" s="70">
        <f t="shared" si="7"/>
        <v>66433876.43353805</v>
      </c>
      <c r="F50" s="7">
        <f t="shared" si="7"/>
        <v>-133015077.2629208</v>
      </c>
      <c r="G50" s="71">
        <f t="shared" si="7"/>
        <v>-133015077.2629208</v>
      </c>
      <c r="H50" s="72">
        <f t="shared" si="7"/>
        <v>1494079829.2162232</v>
      </c>
      <c r="I50" s="70">
        <f t="shared" si="7"/>
        <v>-23067483.883485675</v>
      </c>
      <c r="J50" s="7">
        <f t="shared" si="7"/>
        <v>41206848.80887216</v>
      </c>
      <c r="K50" s="71">
        <f t="shared" si="7"/>
        <v>110066986.46583706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1950471627</v>
      </c>
      <c r="C53" s="6">
        <v>2253566425</v>
      </c>
      <c r="D53" s="23">
        <v>2888144132</v>
      </c>
      <c r="E53" s="24">
        <v>3095642141</v>
      </c>
      <c r="F53" s="6">
        <v>3057072141</v>
      </c>
      <c r="G53" s="25">
        <v>3057072141</v>
      </c>
      <c r="H53" s="26">
        <v>3203111667</v>
      </c>
      <c r="I53" s="24">
        <v>4228870089</v>
      </c>
      <c r="J53" s="6">
        <v>4596695728</v>
      </c>
      <c r="K53" s="25">
        <v>5221138299</v>
      </c>
    </row>
    <row r="54" spans="1:11" ht="13.5">
      <c r="A54" s="22" t="s">
        <v>54</v>
      </c>
      <c r="B54" s="6">
        <v>0</v>
      </c>
      <c r="C54" s="6">
        <v>63780499</v>
      </c>
      <c r="D54" s="23">
        <v>76146245</v>
      </c>
      <c r="E54" s="24">
        <v>62885694</v>
      </c>
      <c r="F54" s="6">
        <v>62885694</v>
      </c>
      <c r="G54" s="25">
        <v>62885694</v>
      </c>
      <c r="H54" s="26">
        <v>80451552</v>
      </c>
      <c r="I54" s="24">
        <v>71619628</v>
      </c>
      <c r="J54" s="6">
        <v>75200610</v>
      </c>
      <c r="K54" s="25">
        <v>78960645</v>
      </c>
    </row>
    <row r="55" spans="1:11" ht="13.5">
      <c r="A55" s="22" t="s">
        <v>55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56</v>
      </c>
      <c r="B56" s="6">
        <v>73923832</v>
      </c>
      <c r="C56" s="6">
        <v>76695512</v>
      </c>
      <c r="D56" s="23">
        <v>80516113</v>
      </c>
      <c r="E56" s="24">
        <v>61930000</v>
      </c>
      <c r="F56" s="6">
        <v>60534000</v>
      </c>
      <c r="G56" s="25">
        <v>60534000</v>
      </c>
      <c r="H56" s="26">
        <v>74005136</v>
      </c>
      <c r="I56" s="24">
        <v>69150000</v>
      </c>
      <c r="J56" s="6">
        <v>72655000</v>
      </c>
      <c r="K56" s="25">
        <v>76335250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2672975</v>
      </c>
      <c r="C59" s="6">
        <v>3521964</v>
      </c>
      <c r="D59" s="23">
        <v>0</v>
      </c>
      <c r="E59" s="24">
        <v>11000000</v>
      </c>
      <c r="F59" s="6">
        <v>11000000</v>
      </c>
      <c r="G59" s="25">
        <v>11000000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62036</v>
      </c>
      <c r="C62" s="98">
        <v>6239</v>
      </c>
      <c r="D62" s="99">
        <v>0</v>
      </c>
      <c r="E62" s="97">
        <v>6921</v>
      </c>
      <c r="F62" s="98">
        <v>6921</v>
      </c>
      <c r="G62" s="99">
        <v>6921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2.3856997665779858</v>
      </c>
      <c r="F70" s="5">
        <f t="shared" si="8"/>
        <v>0.4865216358737601</v>
      </c>
      <c r="G70" s="5">
        <f t="shared" si="8"/>
        <v>0.4865216358737601</v>
      </c>
      <c r="H70" s="5">
        <f t="shared" si="8"/>
        <v>18.090201819854244</v>
      </c>
      <c r="I70" s="5">
        <f t="shared" si="8"/>
        <v>0.6170381877958019</v>
      </c>
      <c r="J70" s="5">
        <f t="shared" si="8"/>
        <v>0.6224719540128838</v>
      </c>
      <c r="K70" s="5">
        <f t="shared" si="8"/>
        <v>0.625532116672338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128129839</v>
      </c>
      <c r="F71" s="2">
        <f t="shared" si="9"/>
        <v>26129834</v>
      </c>
      <c r="G71" s="2">
        <f t="shared" si="9"/>
        <v>26129834</v>
      </c>
      <c r="H71" s="2">
        <f t="shared" si="9"/>
        <v>1051250156</v>
      </c>
      <c r="I71" s="2">
        <f t="shared" si="9"/>
        <v>34158000</v>
      </c>
      <c r="J71" s="2">
        <f t="shared" si="9"/>
        <v>38235900</v>
      </c>
      <c r="K71" s="2">
        <f t="shared" si="9"/>
        <v>42847196</v>
      </c>
    </row>
    <row r="72" spans="1:11" ht="12.75" hidden="1">
      <c r="A72" s="1" t="s">
        <v>136</v>
      </c>
      <c r="B72" s="2">
        <f>+B77</f>
        <v>29155279</v>
      </c>
      <c r="C72" s="2">
        <f aca="true" t="shared" si="10" ref="C72:K72">+C77</f>
        <v>35398617</v>
      </c>
      <c r="D72" s="2">
        <f t="shared" si="10"/>
        <v>38920698</v>
      </c>
      <c r="E72" s="2">
        <f t="shared" si="10"/>
        <v>53707445</v>
      </c>
      <c r="F72" s="2">
        <f t="shared" si="10"/>
        <v>53707445</v>
      </c>
      <c r="G72" s="2">
        <f t="shared" si="10"/>
        <v>53707445</v>
      </c>
      <c r="H72" s="2">
        <f t="shared" si="10"/>
        <v>58111577</v>
      </c>
      <c r="I72" s="2">
        <f t="shared" si="10"/>
        <v>55358000</v>
      </c>
      <c r="J72" s="2">
        <f t="shared" si="10"/>
        <v>61425900</v>
      </c>
      <c r="K72" s="2">
        <f t="shared" si="10"/>
        <v>68497196</v>
      </c>
    </row>
    <row r="73" spans="1:11" ht="12.75" hidden="1">
      <c r="A73" s="1" t="s">
        <v>137</v>
      </c>
      <c r="B73" s="2">
        <f>+B74</f>
        <v>35288909.16666666</v>
      </c>
      <c r="C73" s="2">
        <f aca="true" t="shared" si="11" ref="C73:K73">+(C78+C80+C81+C82)-(B78+B80+B81+B82)</f>
        <v>2419926</v>
      </c>
      <c r="D73" s="2">
        <f t="shared" si="11"/>
        <v>94631273</v>
      </c>
      <c r="E73" s="2">
        <f t="shared" si="11"/>
        <v>-10371279</v>
      </c>
      <c r="F73" s="2">
        <f>+(F78+F80+F81+F82)-(D78+D80+D81+D82)</f>
        <v>628726</v>
      </c>
      <c r="G73" s="2">
        <f>+(G78+G80+G81+G82)-(D78+D80+D81+D82)</f>
        <v>628726</v>
      </c>
      <c r="H73" s="2">
        <f>+(H78+H80+H81+H82)-(D78+D80+D81+D82)</f>
        <v>20538036</v>
      </c>
      <c r="I73" s="2">
        <f>+(I78+I80+I81+I82)-(E78+E80+E81+E82)</f>
        <v>14217970</v>
      </c>
      <c r="J73" s="2">
        <f t="shared" si="11"/>
        <v>-400000</v>
      </c>
      <c r="K73" s="2">
        <f t="shared" si="11"/>
        <v>-5300000</v>
      </c>
    </row>
    <row r="74" spans="1:11" ht="12.75" hidden="1">
      <c r="A74" s="1" t="s">
        <v>138</v>
      </c>
      <c r="B74" s="2">
        <f>+TREND(C74:E74)</f>
        <v>35288909.16666666</v>
      </c>
      <c r="C74" s="2">
        <f>+C73</f>
        <v>2419926</v>
      </c>
      <c r="D74" s="2">
        <f aca="true" t="shared" si="12" ref="D74:K74">+D73</f>
        <v>94631273</v>
      </c>
      <c r="E74" s="2">
        <f t="shared" si="12"/>
        <v>-10371279</v>
      </c>
      <c r="F74" s="2">
        <f t="shared" si="12"/>
        <v>628726</v>
      </c>
      <c r="G74" s="2">
        <f t="shared" si="12"/>
        <v>628726</v>
      </c>
      <c r="H74" s="2">
        <f t="shared" si="12"/>
        <v>20538036</v>
      </c>
      <c r="I74" s="2">
        <f t="shared" si="12"/>
        <v>14217970</v>
      </c>
      <c r="J74" s="2">
        <f t="shared" si="12"/>
        <v>-400000</v>
      </c>
      <c r="K74" s="2">
        <f t="shared" si="12"/>
        <v>-5300000</v>
      </c>
    </row>
    <row r="75" spans="1:11" ht="12.75" hidden="1">
      <c r="A75" s="1" t="s">
        <v>139</v>
      </c>
      <c r="B75" s="2">
        <f>+B84-(((B80+B81+B78)*B70)-B79)</f>
        <v>132187400</v>
      </c>
      <c r="C75" s="2">
        <f aca="true" t="shared" si="13" ref="C75:K75">+C84-(((C80+C81+C78)*C70)-C79)</f>
        <v>10253221</v>
      </c>
      <c r="D75" s="2">
        <f t="shared" si="13"/>
        <v>173090850</v>
      </c>
      <c r="E75" s="2">
        <f t="shared" si="13"/>
        <v>532985.5664619505</v>
      </c>
      <c r="F75" s="2">
        <f t="shared" si="13"/>
        <v>198354275.2629208</v>
      </c>
      <c r="G75" s="2">
        <f t="shared" si="13"/>
        <v>198354275.2629208</v>
      </c>
      <c r="H75" s="2">
        <f t="shared" si="13"/>
        <v>-1475320821.2162232</v>
      </c>
      <c r="I75" s="2">
        <f t="shared" si="13"/>
        <v>157277993.88348567</v>
      </c>
      <c r="J75" s="2">
        <f t="shared" si="13"/>
        <v>160212132.19112784</v>
      </c>
      <c r="K75" s="2">
        <f t="shared" si="13"/>
        <v>160502247.53416294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29155279</v>
      </c>
      <c r="C77" s="3">
        <v>35398617</v>
      </c>
      <c r="D77" s="3">
        <v>38920698</v>
      </c>
      <c r="E77" s="3">
        <v>53707445</v>
      </c>
      <c r="F77" s="3">
        <v>53707445</v>
      </c>
      <c r="G77" s="3">
        <v>53707445</v>
      </c>
      <c r="H77" s="3">
        <v>58111577</v>
      </c>
      <c r="I77" s="3">
        <v>55358000</v>
      </c>
      <c r="J77" s="3">
        <v>61425900</v>
      </c>
      <c r="K77" s="3">
        <v>68497196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14300000</v>
      </c>
      <c r="F78" s="3">
        <v>14300000</v>
      </c>
      <c r="G78" s="3">
        <v>14300000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122703400</v>
      </c>
      <c r="C79" s="3">
        <v>141420235</v>
      </c>
      <c r="D79" s="3">
        <v>241209881</v>
      </c>
      <c r="E79" s="3">
        <v>120000000</v>
      </c>
      <c r="F79" s="3">
        <v>211000000</v>
      </c>
      <c r="G79" s="3">
        <v>211000000</v>
      </c>
      <c r="H79" s="3">
        <v>229859913</v>
      </c>
      <c r="I79" s="3">
        <v>180517539</v>
      </c>
      <c r="J79" s="3">
        <v>180484549</v>
      </c>
      <c r="K79" s="3">
        <v>180448260</v>
      </c>
    </row>
    <row r="80" spans="1:11" ht="12.75" hidden="1">
      <c r="A80" s="1" t="s">
        <v>68</v>
      </c>
      <c r="B80" s="3">
        <v>23693883</v>
      </c>
      <c r="C80" s="3">
        <v>40885890</v>
      </c>
      <c r="D80" s="3">
        <v>42777357</v>
      </c>
      <c r="E80" s="3">
        <v>35403538</v>
      </c>
      <c r="F80" s="3">
        <v>35403543</v>
      </c>
      <c r="G80" s="3">
        <v>35403543</v>
      </c>
      <c r="H80" s="3">
        <v>55683985</v>
      </c>
      <c r="I80" s="3">
        <v>37620000</v>
      </c>
      <c r="J80" s="3">
        <v>34020000</v>
      </c>
      <c r="K80" s="3">
        <v>31420000</v>
      </c>
    </row>
    <row r="81" spans="1:11" ht="12.75" hidden="1">
      <c r="A81" s="1" t="s">
        <v>69</v>
      </c>
      <c r="B81" s="3">
        <v>-49203643</v>
      </c>
      <c r="C81" s="3">
        <v>-63975724</v>
      </c>
      <c r="D81" s="3">
        <v>28764082</v>
      </c>
      <c r="E81" s="3">
        <v>11466622</v>
      </c>
      <c r="F81" s="3">
        <v>22466622</v>
      </c>
      <c r="G81" s="3">
        <v>22466622</v>
      </c>
      <c r="H81" s="3">
        <v>36395490</v>
      </c>
      <c r="I81" s="3">
        <v>37768130</v>
      </c>
      <c r="J81" s="3">
        <v>40968130</v>
      </c>
      <c r="K81" s="3">
        <v>38268130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128129839</v>
      </c>
      <c r="F83" s="3">
        <v>26129834</v>
      </c>
      <c r="G83" s="3">
        <v>26129834</v>
      </c>
      <c r="H83" s="3">
        <v>1051250156</v>
      </c>
      <c r="I83" s="3">
        <v>34158000</v>
      </c>
      <c r="J83" s="3">
        <v>38235900</v>
      </c>
      <c r="K83" s="3">
        <v>42847196</v>
      </c>
    </row>
    <row r="84" spans="1:11" ht="12.75" hidden="1">
      <c r="A84" s="1" t="s">
        <v>72</v>
      </c>
      <c r="B84" s="3">
        <v>9484000</v>
      </c>
      <c r="C84" s="3">
        <v>-131167014</v>
      </c>
      <c r="D84" s="3">
        <v>-68119031</v>
      </c>
      <c r="E84" s="3">
        <v>26466622</v>
      </c>
      <c r="F84" s="3">
        <v>22466622</v>
      </c>
      <c r="G84" s="3">
        <v>22466622</v>
      </c>
      <c r="H84" s="3">
        <v>-39444448</v>
      </c>
      <c r="I84" s="3">
        <v>23277810</v>
      </c>
      <c r="J84" s="3">
        <v>26405591</v>
      </c>
      <c r="K84" s="3">
        <v>23646151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106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19829577</v>
      </c>
      <c r="C5" s="6">
        <v>20902576</v>
      </c>
      <c r="D5" s="23">
        <v>21391776</v>
      </c>
      <c r="E5" s="24">
        <v>20676181</v>
      </c>
      <c r="F5" s="6">
        <v>19457649</v>
      </c>
      <c r="G5" s="25">
        <v>19457649</v>
      </c>
      <c r="H5" s="26">
        <v>22274966</v>
      </c>
      <c r="I5" s="24">
        <v>18240560</v>
      </c>
      <c r="J5" s="6">
        <v>19043146</v>
      </c>
      <c r="K5" s="25">
        <v>19900086</v>
      </c>
    </row>
    <row r="6" spans="1:11" ht="13.5">
      <c r="A6" s="22" t="s">
        <v>18</v>
      </c>
      <c r="B6" s="6">
        <v>283330</v>
      </c>
      <c r="C6" s="6">
        <v>583201</v>
      </c>
      <c r="D6" s="23">
        <v>624360</v>
      </c>
      <c r="E6" s="24">
        <v>453254</v>
      </c>
      <c r="F6" s="6">
        <v>624360</v>
      </c>
      <c r="G6" s="25">
        <v>624360</v>
      </c>
      <c r="H6" s="26">
        <v>624360</v>
      </c>
      <c r="I6" s="24">
        <v>208500</v>
      </c>
      <c r="J6" s="6">
        <v>217674</v>
      </c>
      <c r="K6" s="25">
        <v>227469</v>
      </c>
    </row>
    <row r="7" spans="1:11" ht="13.5">
      <c r="A7" s="22" t="s">
        <v>19</v>
      </c>
      <c r="B7" s="6">
        <v>3273313</v>
      </c>
      <c r="C7" s="6">
        <v>4802233</v>
      </c>
      <c r="D7" s="23">
        <v>4675157</v>
      </c>
      <c r="E7" s="24">
        <v>7178812</v>
      </c>
      <c r="F7" s="6">
        <v>1582069</v>
      </c>
      <c r="G7" s="25">
        <v>1582069</v>
      </c>
      <c r="H7" s="26">
        <v>1995585</v>
      </c>
      <c r="I7" s="24">
        <v>2145919</v>
      </c>
      <c r="J7" s="6">
        <v>2240340</v>
      </c>
      <c r="K7" s="25">
        <v>2341154</v>
      </c>
    </row>
    <row r="8" spans="1:11" ht="13.5">
      <c r="A8" s="22" t="s">
        <v>20</v>
      </c>
      <c r="B8" s="6">
        <v>142765259</v>
      </c>
      <c r="C8" s="6">
        <v>154883057</v>
      </c>
      <c r="D8" s="23">
        <v>175771991</v>
      </c>
      <c r="E8" s="24">
        <v>188146000</v>
      </c>
      <c r="F8" s="6">
        <v>223385998</v>
      </c>
      <c r="G8" s="25">
        <v>223385998</v>
      </c>
      <c r="H8" s="26">
        <v>223950846</v>
      </c>
      <c r="I8" s="24">
        <v>196149053</v>
      </c>
      <c r="J8" s="6">
        <v>204456000</v>
      </c>
      <c r="K8" s="25">
        <v>201783000</v>
      </c>
    </row>
    <row r="9" spans="1:11" ht="13.5">
      <c r="A9" s="22" t="s">
        <v>21</v>
      </c>
      <c r="B9" s="6">
        <v>7371463</v>
      </c>
      <c r="C9" s="6">
        <v>6082479</v>
      </c>
      <c r="D9" s="23">
        <v>2508381</v>
      </c>
      <c r="E9" s="24">
        <v>10661730</v>
      </c>
      <c r="F9" s="6">
        <v>5354531</v>
      </c>
      <c r="G9" s="25">
        <v>5354531</v>
      </c>
      <c r="H9" s="26">
        <v>3794561</v>
      </c>
      <c r="I9" s="24">
        <v>11449170</v>
      </c>
      <c r="J9" s="6">
        <v>11952932</v>
      </c>
      <c r="K9" s="25">
        <v>12490813</v>
      </c>
    </row>
    <row r="10" spans="1:11" ht="25.5">
      <c r="A10" s="27" t="s">
        <v>128</v>
      </c>
      <c r="B10" s="28">
        <f>SUM(B5:B9)</f>
        <v>173522942</v>
      </c>
      <c r="C10" s="29">
        <f aca="true" t="shared" si="0" ref="C10:K10">SUM(C5:C9)</f>
        <v>187253546</v>
      </c>
      <c r="D10" s="30">
        <f t="shared" si="0"/>
        <v>204971665</v>
      </c>
      <c r="E10" s="28">
        <f t="shared" si="0"/>
        <v>227115977</v>
      </c>
      <c r="F10" s="29">
        <f t="shared" si="0"/>
        <v>250404607</v>
      </c>
      <c r="G10" s="31">
        <f t="shared" si="0"/>
        <v>250404607</v>
      </c>
      <c r="H10" s="32">
        <f t="shared" si="0"/>
        <v>252640318</v>
      </c>
      <c r="I10" s="28">
        <f t="shared" si="0"/>
        <v>228193202</v>
      </c>
      <c r="J10" s="29">
        <f t="shared" si="0"/>
        <v>237910092</v>
      </c>
      <c r="K10" s="31">
        <f t="shared" si="0"/>
        <v>236742522</v>
      </c>
    </row>
    <row r="11" spans="1:11" ht="13.5">
      <c r="A11" s="22" t="s">
        <v>22</v>
      </c>
      <c r="B11" s="6">
        <v>57983546</v>
      </c>
      <c r="C11" s="6">
        <v>66611094</v>
      </c>
      <c r="D11" s="23">
        <v>72110685</v>
      </c>
      <c r="E11" s="24">
        <v>90663614</v>
      </c>
      <c r="F11" s="6">
        <v>80027479</v>
      </c>
      <c r="G11" s="25">
        <v>80027479</v>
      </c>
      <c r="H11" s="26">
        <v>76348856</v>
      </c>
      <c r="I11" s="24">
        <v>92974675</v>
      </c>
      <c r="J11" s="6">
        <v>97082146</v>
      </c>
      <c r="K11" s="25">
        <v>96816912</v>
      </c>
    </row>
    <row r="12" spans="1:11" ht="13.5">
      <c r="A12" s="22" t="s">
        <v>23</v>
      </c>
      <c r="B12" s="6">
        <v>12161271</v>
      </c>
      <c r="C12" s="6">
        <v>12471999</v>
      </c>
      <c r="D12" s="23">
        <v>13025998</v>
      </c>
      <c r="E12" s="24">
        <v>13878095</v>
      </c>
      <c r="F12" s="6">
        <v>13878095</v>
      </c>
      <c r="G12" s="25">
        <v>13878095</v>
      </c>
      <c r="H12" s="26">
        <v>12988476</v>
      </c>
      <c r="I12" s="24">
        <v>16522612</v>
      </c>
      <c r="J12" s="6">
        <v>17580597</v>
      </c>
      <c r="K12" s="25">
        <v>18547527</v>
      </c>
    </row>
    <row r="13" spans="1:11" ht="13.5">
      <c r="A13" s="22" t="s">
        <v>129</v>
      </c>
      <c r="B13" s="6">
        <v>24473978</v>
      </c>
      <c r="C13" s="6">
        <v>26908261</v>
      </c>
      <c r="D13" s="23">
        <v>24474144</v>
      </c>
      <c r="E13" s="24">
        <v>26171181</v>
      </c>
      <c r="F13" s="6">
        <v>28396307</v>
      </c>
      <c r="G13" s="25">
        <v>28396307</v>
      </c>
      <c r="H13" s="26">
        <v>4611569</v>
      </c>
      <c r="I13" s="24">
        <v>24015762</v>
      </c>
      <c r="J13" s="6">
        <v>28636939</v>
      </c>
      <c r="K13" s="25">
        <v>22754176</v>
      </c>
    </row>
    <row r="14" spans="1:11" ht="13.5">
      <c r="A14" s="22" t="s">
        <v>24</v>
      </c>
      <c r="B14" s="6">
        <v>8068</v>
      </c>
      <c r="C14" s="6">
        <v>3384</v>
      </c>
      <c r="D14" s="23">
        <v>336771</v>
      </c>
      <c r="E14" s="24">
        <v>106000</v>
      </c>
      <c r="F14" s="6">
        <v>123000</v>
      </c>
      <c r="G14" s="25">
        <v>123000</v>
      </c>
      <c r="H14" s="26">
        <v>12462</v>
      </c>
      <c r="I14" s="24">
        <v>995472</v>
      </c>
      <c r="J14" s="6">
        <v>506546</v>
      </c>
      <c r="K14" s="25">
        <v>506840</v>
      </c>
    </row>
    <row r="15" spans="1:11" ht="13.5">
      <c r="A15" s="22" t="s">
        <v>130</v>
      </c>
      <c r="B15" s="6">
        <v>1587130</v>
      </c>
      <c r="C15" s="6">
        <v>2084278</v>
      </c>
      <c r="D15" s="23">
        <v>2765335</v>
      </c>
      <c r="E15" s="24">
        <v>1800000</v>
      </c>
      <c r="F15" s="6">
        <v>3750000</v>
      </c>
      <c r="G15" s="25">
        <v>3750000</v>
      </c>
      <c r="H15" s="26">
        <v>2826368</v>
      </c>
      <c r="I15" s="24">
        <v>1417250</v>
      </c>
      <c r="J15" s="6">
        <v>1479609</v>
      </c>
      <c r="K15" s="25">
        <v>1546193</v>
      </c>
    </row>
    <row r="16" spans="1:11" ht="13.5">
      <c r="A16" s="22" t="s">
        <v>20</v>
      </c>
      <c r="B16" s="6">
        <v>1465748</v>
      </c>
      <c r="C16" s="6">
        <v>1906591</v>
      </c>
      <c r="D16" s="23">
        <v>8477583</v>
      </c>
      <c r="E16" s="24">
        <v>2384000</v>
      </c>
      <c r="F16" s="6">
        <v>10431547</v>
      </c>
      <c r="G16" s="25">
        <v>10431547</v>
      </c>
      <c r="H16" s="26">
        <v>11304413</v>
      </c>
      <c r="I16" s="24">
        <v>9010000</v>
      </c>
      <c r="J16" s="6">
        <v>7050080</v>
      </c>
      <c r="K16" s="25">
        <v>7135589</v>
      </c>
    </row>
    <row r="17" spans="1:11" ht="13.5">
      <c r="A17" s="22" t="s">
        <v>25</v>
      </c>
      <c r="B17" s="6">
        <v>41540073</v>
      </c>
      <c r="C17" s="6">
        <v>98536107</v>
      </c>
      <c r="D17" s="23">
        <v>103201508</v>
      </c>
      <c r="E17" s="24">
        <v>74715084</v>
      </c>
      <c r="F17" s="6">
        <v>91077255</v>
      </c>
      <c r="G17" s="25">
        <v>91077255</v>
      </c>
      <c r="H17" s="26">
        <v>87455714</v>
      </c>
      <c r="I17" s="24">
        <v>71347365</v>
      </c>
      <c r="J17" s="6">
        <v>80719258</v>
      </c>
      <c r="K17" s="25">
        <v>84361920</v>
      </c>
    </row>
    <row r="18" spans="1:11" ht="13.5">
      <c r="A18" s="33" t="s">
        <v>26</v>
      </c>
      <c r="B18" s="34">
        <f>SUM(B11:B17)</f>
        <v>139219814</v>
      </c>
      <c r="C18" s="35">
        <f aca="true" t="shared" si="1" ref="C18:K18">SUM(C11:C17)</f>
        <v>208521714</v>
      </c>
      <c r="D18" s="36">
        <f t="shared" si="1"/>
        <v>224392024</v>
      </c>
      <c r="E18" s="34">
        <f t="shared" si="1"/>
        <v>209717974</v>
      </c>
      <c r="F18" s="35">
        <f t="shared" si="1"/>
        <v>227683683</v>
      </c>
      <c r="G18" s="37">
        <f t="shared" si="1"/>
        <v>227683683</v>
      </c>
      <c r="H18" s="38">
        <f t="shared" si="1"/>
        <v>195547858</v>
      </c>
      <c r="I18" s="34">
        <f t="shared" si="1"/>
        <v>216283136</v>
      </c>
      <c r="J18" s="35">
        <f t="shared" si="1"/>
        <v>233055175</v>
      </c>
      <c r="K18" s="37">
        <f t="shared" si="1"/>
        <v>231669157</v>
      </c>
    </row>
    <row r="19" spans="1:11" ht="13.5">
      <c r="A19" s="33" t="s">
        <v>27</v>
      </c>
      <c r="B19" s="39">
        <f>+B10-B18</f>
        <v>34303128</v>
      </c>
      <c r="C19" s="40">
        <f aca="true" t="shared" si="2" ref="C19:K19">+C10-C18</f>
        <v>-21268168</v>
      </c>
      <c r="D19" s="41">
        <f t="shared" si="2"/>
        <v>-19420359</v>
      </c>
      <c r="E19" s="39">
        <f t="shared" si="2"/>
        <v>17398003</v>
      </c>
      <c r="F19" s="40">
        <f t="shared" si="2"/>
        <v>22720924</v>
      </c>
      <c r="G19" s="42">
        <f t="shared" si="2"/>
        <v>22720924</v>
      </c>
      <c r="H19" s="43">
        <f t="shared" si="2"/>
        <v>57092460</v>
      </c>
      <c r="I19" s="39">
        <f t="shared" si="2"/>
        <v>11910066</v>
      </c>
      <c r="J19" s="40">
        <f t="shared" si="2"/>
        <v>4854917</v>
      </c>
      <c r="K19" s="42">
        <f t="shared" si="2"/>
        <v>5073365</v>
      </c>
    </row>
    <row r="20" spans="1:11" ht="25.5">
      <c r="A20" s="44" t="s">
        <v>28</v>
      </c>
      <c r="B20" s="45">
        <v>35481000</v>
      </c>
      <c r="C20" s="46">
        <v>40643760</v>
      </c>
      <c r="D20" s="47">
        <v>20695459</v>
      </c>
      <c r="E20" s="45">
        <v>34702000</v>
      </c>
      <c r="F20" s="46">
        <v>48772069</v>
      </c>
      <c r="G20" s="48">
        <v>48772069</v>
      </c>
      <c r="H20" s="49">
        <v>45917411</v>
      </c>
      <c r="I20" s="45">
        <v>35297947</v>
      </c>
      <c r="J20" s="46">
        <v>39523000</v>
      </c>
      <c r="K20" s="48">
        <v>41722000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69784128</v>
      </c>
      <c r="C22" s="58">
        <f aca="true" t="shared" si="3" ref="C22:K22">SUM(C19:C21)</f>
        <v>19375592</v>
      </c>
      <c r="D22" s="59">
        <f t="shared" si="3"/>
        <v>1275100</v>
      </c>
      <c r="E22" s="57">
        <f t="shared" si="3"/>
        <v>52100003</v>
      </c>
      <c r="F22" s="58">
        <f t="shared" si="3"/>
        <v>71492993</v>
      </c>
      <c r="G22" s="60">
        <f t="shared" si="3"/>
        <v>71492993</v>
      </c>
      <c r="H22" s="61">
        <f t="shared" si="3"/>
        <v>103009871</v>
      </c>
      <c r="I22" s="57">
        <f t="shared" si="3"/>
        <v>47208013</v>
      </c>
      <c r="J22" s="58">
        <f t="shared" si="3"/>
        <v>44377917</v>
      </c>
      <c r="K22" s="60">
        <f t="shared" si="3"/>
        <v>46795365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69784128</v>
      </c>
      <c r="C24" s="40">
        <f aca="true" t="shared" si="4" ref="C24:K24">SUM(C22:C23)</f>
        <v>19375592</v>
      </c>
      <c r="D24" s="41">
        <f t="shared" si="4"/>
        <v>1275100</v>
      </c>
      <c r="E24" s="39">
        <f t="shared" si="4"/>
        <v>52100003</v>
      </c>
      <c r="F24" s="40">
        <f t="shared" si="4"/>
        <v>71492993</v>
      </c>
      <c r="G24" s="42">
        <f t="shared" si="4"/>
        <v>71492993</v>
      </c>
      <c r="H24" s="43">
        <f t="shared" si="4"/>
        <v>103009871</v>
      </c>
      <c r="I24" s="39">
        <f t="shared" si="4"/>
        <v>47208013</v>
      </c>
      <c r="J24" s="40">
        <f t="shared" si="4"/>
        <v>44377917</v>
      </c>
      <c r="K24" s="42">
        <f t="shared" si="4"/>
        <v>46795365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310257951</v>
      </c>
      <c r="C27" s="7">
        <v>339589145</v>
      </c>
      <c r="D27" s="69">
        <v>363905717</v>
      </c>
      <c r="E27" s="70">
        <v>68100000</v>
      </c>
      <c r="F27" s="7">
        <v>71672069</v>
      </c>
      <c r="G27" s="71">
        <v>71672069</v>
      </c>
      <c r="H27" s="72">
        <v>-225769890</v>
      </c>
      <c r="I27" s="70">
        <v>47208016</v>
      </c>
      <c r="J27" s="7">
        <v>44377913</v>
      </c>
      <c r="K27" s="71">
        <v>46795384</v>
      </c>
    </row>
    <row r="28" spans="1:11" ht="13.5">
      <c r="A28" s="73" t="s">
        <v>33</v>
      </c>
      <c r="B28" s="6">
        <v>52093231</v>
      </c>
      <c r="C28" s="6">
        <v>65918012</v>
      </c>
      <c r="D28" s="23">
        <v>76379081</v>
      </c>
      <c r="E28" s="24">
        <v>38500000</v>
      </c>
      <c r="F28" s="6">
        <v>48772069</v>
      </c>
      <c r="G28" s="25">
        <v>48772069</v>
      </c>
      <c r="H28" s="26">
        <v>0</v>
      </c>
      <c r="I28" s="24">
        <v>35297948</v>
      </c>
      <c r="J28" s="6">
        <v>39523000</v>
      </c>
      <c r="K28" s="25">
        <v>41722000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114088232</v>
      </c>
      <c r="C31" s="6">
        <v>118080437</v>
      </c>
      <c r="D31" s="23">
        <v>122371851</v>
      </c>
      <c r="E31" s="24">
        <v>3100000</v>
      </c>
      <c r="F31" s="6">
        <v>22900000</v>
      </c>
      <c r="G31" s="25">
        <v>22900000</v>
      </c>
      <c r="H31" s="26">
        <v>0</v>
      </c>
      <c r="I31" s="24">
        <v>11910068</v>
      </c>
      <c r="J31" s="6">
        <v>4854913</v>
      </c>
      <c r="K31" s="25">
        <v>5073384</v>
      </c>
    </row>
    <row r="32" spans="1:11" ht="13.5">
      <c r="A32" s="33" t="s">
        <v>36</v>
      </c>
      <c r="B32" s="7">
        <f>SUM(B28:B31)</f>
        <v>166181463</v>
      </c>
      <c r="C32" s="7">
        <f aca="true" t="shared" si="5" ref="C32:K32">SUM(C28:C31)</f>
        <v>183998449</v>
      </c>
      <c r="D32" s="69">
        <f t="shared" si="5"/>
        <v>198750932</v>
      </c>
      <c r="E32" s="70">
        <f t="shared" si="5"/>
        <v>41600000</v>
      </c>
      <c r="F32" s="7">
        <f t="shared" si="5"/>
        <v>71672069</v>
      </c>
      <c r="G32" s="71">
        <f t="shared" si="5"/>
        <v>71672069</v>
      </c>
      <c r="H32" s="72">
        <f t="shared" si="5"/>
        <v>0</v>
      </c>
      <c r="I32" s="70">
        <f t="shared" si="5"/>
        <v>47208016</v>
      </c>
      <c r="J32" s="7">
        <f t="shared" si="5"/>
        <v>44377913</v>
      </c>
      <c r="K32" s="71">
        <f t="shared" si="5"/>
        <v>46795384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79712169</v>
      </c>
      <c r="C35" s="6">
        <v>64938683</v>
      </c>
      <c r="D35" s="23">
        <v>74662342</v>
      </c>
      <c r="E35" s="24">
        <v>162443928</v>
      </c>
      <c r="F35" s="6">
        <v>86680552</v>
      </c>
      <c r="G35" s="25">
        <v>86680552</v>
      </c>
      <c r="H35" s="26">
        <v>30610858</v>
      </c>
      <c r="I35" s="24">
        <v>99620849</v>
      </c>
      <c r="J35" s="6">
        <v>118401536</v>
      </c>
      <c r="K35" s="25">
        <v>141085856</v>
      </c>
    </row>
    <row r="36" spans="1:11" ht="13.5">
      <c r="A36" s="22" t="s">
        <v>39</v>
      </c>
      <c r="B36" s="6">
        <v>289483464</v>
      </c>
      <c r="C36" s="6">
        <v>297432605</v>
      </c>
      <c r="D36" s="23">
        <v>305901820</v>
      </c>
      <c r="E36" s="24">
        <v>389062436</v>
      </c>
      <c r="F36" s="6">
        <v>349180314</v>
      </c>
      <c r="G36" s="25">
        <v>349180314</v>
      </c>
      <c r="H36" s="26">
        <v>50549059</v>
      </c>
      <c r="I36" s="24">
        <v>350101399</v>
      </c>
      <c r="J36" s="6">
        <v>382040958</v>
      </c>
      <c r="K36" s="25">
        <v>400546040</v>
      </c>
    </row>
    <row r="37" spans="1:11" ht="13.5">
      <c r="A37" s="22" t="s">
        <v>40</v>
      </c>
      <c r="B37" s="6">
        <v>29540576</v>
      </c>
      <c r="C37" s="6">
        <v>43664399</v>
      </c>
      <c r="D37" s="23">
        <v>60382339</v>
      </c>
      <c r="E37" s="24">
        <v>-22574096</v>
      </c>
      <c r="F37" s="6">
        <v>10033145</v>
      </c>
      <c r="G37" s="25">
        <v>10033145</v>
      </c>
      <c r="H37" s="26">
        <v>-21674005</v>
      </c>
      <c r="I37" s="24">
        <v>2374653</v>
      </c>
      <c r="J37" s="6">
        <v>3196179</v>
      </c>
      <c r="K37" s="25">
        <v>8003804</v>
      </c>
    </row>
    <row r="38" spans="1:11" ht="13.5">
      <c r="A38" s="22" t="s">
        <v>41</v>
      </c>
      <c r="B38" s="6">
        <v>0</v>
      </c>
      <c r="C38" s="6">
        <v>16064</v>
      </c>
      <c r="D38" s="23">
        <v>16064</v>
      </c>
      <c r="E38" s="24">
        <v>-19936970</v>
      </c>
      <c r="F38" s="6">
        <v>0</v>
      </c>
      <c r="G38" s="25">
        <v>0</v>
      </c>
      <c r="H38" s="26">
        <v>0</v>
      </c>
      <c r="I38" s="24">
        <v>-26916296</v>
      </c>
      <c r="J38" s="6">
        <v>-27827724</v>
      </c>
      <c r="K38" s="25">
        <v>-28757666</v>
      </c>
    </row>
    <row r="39" spans="1:11" ht="13.5">
      <c r="A39" s="22" t="s">
        <v>42</v>
      </c>
      <c r="B39" s="6">
        <v>269870929</v>
      </c>
      <c r="C39" s="6">
        <v>299315233</v>
      </c>
      <c r="D39" s="23">
        <v>318890659</v>
      </c>
      <c r="E39" s="24">
        <v>541917427</v>
      </c>
      <c r="F39" s="6">
        <v>354334728</v>
      </c>
      <c r="G39" s="25">
        <v>354334728</v>
      </c>
      <c r="H39" s="26">
        <v>-175949</v>
      </c>
      <c r="I39" s="24">
        <v>427055878</v>
      </c>
      <c r="J39" s="6">
        <v>480696122</v>
      </c>
      <c r="K39" s="25">
        <v>515590393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70933663</v>
      </c>
      <c r="E42" s="24">
        <v>264444482</v>
      </c>
      <c r="F42" s="6">
        <v>85814734</v>
      </c>
      <c r="G42" s="25">
        <v>85814734</v>
      </c>
      <c r="H42" s="26">
        <v>313536365</v>
      </c>
      <c r="I42" s="24">
        <v>76411879</v>
      </c>
      <c r="J42" s="6">
        <v>79188759</v>
      </c>
      <c r="K42" s="25">
        <v>75506287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-69706920</v>
      </c>
      <c r="G43" s="25">
        <v>-69706920</v>
      </c>
      <c r="H43" s="26">
        <v>0</v>
      </c>
      <c r="I43" s="24">
        <v>-59708016</v>
      </c>
      <c r="J43" s="6">
        <v>-55377913</v>
      </c>
      <c r="K43" s="25">
        <v>-57795384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0</v>
      </c>
      <c r="C45" s="7">
        <v>0</v>
      </c>
      <c r="D45" s="69">
        <v>70933663</v>
      </c>
      <c r="E45" s="70">
        <v>264444482</v>
      </c>
      <c r="F45" s="7">
        <v>66501611</v>
      </c>
      <c r="G45" s="71">
        <v>66501611</v>
      </c>
      <c r="H45" s="72">
        <v>313536365</v>
      </c>
      <c r="I45" s="70">
        <v>16703863</v>
      </c>
      <c r="J45" s="7">
        <v>23810846</v>
      </c>
      <c r="K45" s="71">
        <v>17710903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34628446</v>
      </c>
      <c r="C48" s="6">
        <v>48654785</v>
      </c>
      <c r="D48" s="23">
        <v>64157259</v>
      </c>
      <c r="E48" s="24">
        <v>137156016</v>
      </c>
      <c r="F48" s="6">
        <v>72243359</v>
      </c>
      <c r="G48" s="25">
        <v>72243359</v>
      </c>
      <c r="H48" s="26">
        <v>23871269</v>
      </c>
      <c r="I48" s="24">
        <v>87971922</v>
      </c>
      <c r="J48" s="6">
        <v>113962107</v>
      </c>
      <c r="K48" s="25">
        <v>133975165</v>
      </c>
    </row>
    <row r="49" spans="1:11" ht="13.5">
      <c r="A49" s="22" t="s">
        <v>50</v>
      </c>
      <c r="B49" s="6">
        <f>+B75</f>
        <v>44752285</v>
      </c>
      <c r="C49" s="6">
        <f aca="true" t="shared" si="6" ref="C49:K49">+C75</f>
        <v>68289952</v>
      </c>
      <c r="D49" s="23">
        <f t="shared" si="6"/>
        <v>74737040.95996352</v>
      </c>
      <c r="E49" s="24">
        <f t="shared" si="6"/>
        <v>757973578.7832471</v>
      </c>
      <c r="F49" s="6">
        <f t="shared" si="6"/>
        <v>3418081.060461036</v>
      </c>
      <c r="G49" s="25">
        <f t="shared" si="6"/>
        <v>3418081.060461036</v>
      </c>
      <c r="H49" s="26">
        <f t="shared" si="6"/>
        <v>-112046124.99368583</v>
      </c>
      <c r="I49" s="24">
        <f t="shared" si="6"/>
        <v>-3940094.8095564675</v>
      </c>
      <c r="J49" s="6">
        <f t="shared" si="6"/>
        <v>2105516.040858291</v>
      </c>
      <c r="K49" s="25">
        <f t="shared" si="6"/>
        <v>5021776.550373751</v>
      </c>
    </row>
    <row r="50" spans="1:11" ht="13.5">
      <c r="A50" s="33" t="s">
        <v>51</v>
      </c>
      <c r="B50" s="7">
        <f>+B48-B49</f>
        <v>-10123839</v>
      </c>
      <c r="C50" s="7">
        <f aca="true" t="shared" si="7" ref="C50:K50">+C48-C49</f>
        <v>-19635167</v>
      </c>
      <c r="D50" s="69">
        <f t="shared" si="7"/>
        <v>-10579781.959963515</v>
      </c>
      <c r="E50" s="70">
        <f t="shared" si="7"/>
        <v>-620817562.7832471</v>
      </c>
      <c r="F50" s="7">
        <f t="shared" si="7"/>
        <v>68825277.93953897</v>
      </c>
      <c r="G50" s="71">
        <f t="shared" si="7"/>
        <v>68825277.93953897</v>
      </c>
      <c r="H50" s="72">
        <f t="shared" si="7"/>
        <v>135917393.99368584</v>
      </c>
      <c r="I50" s="70">
        <f t="shared" si="7"/>
        <v>91912016.80955647</v>
      </c>
      <c r="J50" s="7">
        <f t="shared" si="7"/>
        <v>111856590.9591417</v>
      </c>
      <c r="K50" s="71">
        <f t="shared" si="7"/>
        <v>128953388.44962625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274351542</v>
      </c>
      <c r="C53" s="6">
        <v>268319591</v>
      </c>
      <c r="D53" s="23">
        <v>261627008</v>
      </c>
      <c r="E53" s="24">
        <v>324562436</v>
      </c>
      <c r="F53" s="6">
        <v>285408245</v>
      </c>
      <c r="G53" s="25">
        <v>285408245</v>
      </c>
      <c r="H53" s="26">
        <v>-28815253</v>
      </c>
      <c r="I53" s="24">
        <v>309431878</v>
      </c>
      <c r="J53" s="6">
        <v>342517958</v>
      </c>
      <c r="K53" s="25">
        <v>358824040</v>
      </c>
    </row>
    <row r="54" spans="1:11" ht="13.5">
      <c r="A54" s="22" t="s">
        <v>54</v>
      </c>
      <c r="B54" s="6">
        <v>0</v>
      </c>
      <c r="C54" s="6">
        <v>22750071</v>
      </c>
      <c r="D54" s="23">
        <v>23046488</v>
      </c>
      <c r="E54" s="24">
        <v>26171181</v>
      </c>
      <c r="F54" s="6">
        <v>28396307</v>
      </c>
      <c r="G54" s="25">
        <v>28396307</v>
      </c>
      <c r="H54" s="26">
        <v>4611569</v>
      </c>
      <c r="I54" s="24">
        <v>23026560</v>
      </c>
      <c r="J54" s="6">
        <v>28136939</v>
      </c>
      <c r="K54" s="25">
        <v>22254176</v>
      </c>
    </row>
    <row r="55" spans="1:11" ht="13.5">
      <c r="A55" s="22" t="s">
        <v>55</v>
      </c>
      <c r="B55" s="6">
        <v>121299790</v>
      </c>
      <c r="C55" s="6">
        <v>123130202</v>
      </c>
      <c r="D55" s="23">
        <v>120589031</v>
      </c>
      <c r="E55" s="24">
        <v>2400000</v>
      </c>
      <c r="F55" s="6">
        <v>5300000</v>
      </c>
      <c r="G55" s="25">
        <v>5300000</v>
      </c>
      <c r="H55" s="26">
        <v>-106717494</v>
      </c>
      <c r="I55" s="24">
        <v>1808195</v>
      </c>
      <c r="J55" s="6">
        <v>0</v>
      </c>
      <c r="K55" s="25">
        <v>0</v>
      </c>
    </row>
    <row r="56" spans="1:11" ht="13.5">
      <c r="A56" s="22" t="s">
        <v>56</v>
      </c>
      <c r="B56" s="6">
        <v>1356681</v>
      </c>
      <c r="C56" s="6">
        <v>4701278</v>
      </c>
      <c r="D56" s="23">
        <v>4983856</v>
      </c>
      <c r="E56" s="24">
        <v>4195000</v>
      </c>
      <c r="F56" s="6">
        <v>3996361</v>
      </c>
      <c r="G56" s="25">
        <v>3996361</v>
      </c>
      <c r="H56" s="26">
        <v>5307983</v>
      </c>
      <c r="I56" s="24">
        <v>5679525</v>
      </c>
      <c r="J56" s="6">
        <v>5891376</v>
      </c>
      <c r="K56" s="25">
        <v>6156487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-5867091</v>
      </c>
      <c r="C60" s="6">
        <v>-5589999</v>
      </c>
      <c r="D60" s="23">
        <v>-1649242</v>
      </c>
      <c r="E60" s="24">
        <v>2528680</v>
      </c>
      <c r="F60" s="6">
        <v>2528680</v>
      </c>
      <c r="G60" s="25">
        <v>2528680</v>
      </c>
      <c r="H60" s="26">
        <v>3657212</v>
      </c>
      <c r="I60" s="24">
        <v>2435621</v>
      </c>
      <c r="J60" s="6">
        <v>2542788</v>
      </c>
      <c r="K60" s="25">
        <v>2657214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2.410847858905242</v>
      </c>
      <c r="E70" s="5">
        <f t="shared" si="8"/>
        <v>1.0235026517790444</v>
      </c>
      <c r="F70" s="5">
        <f t="shared" si="8"/>
        <v>0.6541291936562729</v>
      </c>
      <c r="G70" s="5">
        <f t="shared" si="8"/>
        <v>0.6541291936562729</v>
      </c>
      <c r="H70" s="5">
        <f t="shared" si="8"/>
        <v>12.057030838813597</v>
      </c>
      <c r="I70" s="5">
        <f t="shared" si="8"/>
        <v>0.7185319117805095</v>
      </c>
      <c r="J70" s="5">
        <f t="shared" si="8"/>
        <v>0.7185319062388402</v>
      </c>
      <c r="K70" s="5">
        <f t="shared" si="8"/>
        <v>0.7185319443864908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64282734</v>
      </c>
      <c r="E71" s="2">
        <f t="shared" si="9"/>
        <v>31547891</v>
      </c>
      <c r="F71" s="2">
        <f t="shared" si="9"/>
        <v>16005778</v>
      </c>
      <c r="G71" s="2">
        <f t="shared" si="9"/>
        <v>16005778</v>
      </c>
      <c r="H71" s="2">
        <f t="shared" si="9"/>
        <v>327931405</v>
      </c>
      <c r="I71" s="2">
        <f t="shared" si="9"/>
        <v>20787504</v>
      </c>
      <c r="J71" s="2">
        <f t="shared" si="9"/>
        <v>21702154</v>
      </c>
      <c r="K71" s="2">
        <f t="shared" si="9"/>
        <v>22678750</v>
      </c>
    </row>
    <row r="72" spans="1:11" ht="12.75" hidden="1">
      <c r="A72" s="1" t="s">
        <v>136</v>
      </c>
      <c r="B72" s="2">
        <f>+B77</f>
        <v>26216234</v>
      </c>
      <c r="C72" s="2">
        <f aca="true" t="shared" si="10" ref="C72:K72">+C77</f>
        <v>27629542</v>
      </c>
      <c r="D72" s="2">
        <f t="shared" si="10"/>
        <v>26663953</v>
      </c>
      <c r="E72" s="2">
        <f t="shared" si="10"/>
        <v>30823458</v>
      </c>
      <c r="F72" s="2">
        <f t="shared" si="10"/>
        <v>24468833</v>
      </c>
      <c r="G72" s="2">
        <f t="shared" si="10"/>
        <v>24468833</v>
      </c>
      <c r="H72" s="2">
        <f t="shared" si="10"/>
        <v>27198355</v>
      </c>
      <c r="I72" s="2">
        <f t="shared" si="10"/>
        <v>28930523</v>
      </c>
      <c r="J72" s="2">
        <f t="shared" si="10"/>
        <v>30203466</v>
      </c>
      <c r="K72" s="2">
        <f t="shared" si="10"/>
        <v>31562619</v>
      </c>
    </row>
    <row r="73" spans="1:11" ht="12.75" hidden="1">
      <c r="A73" s="1" t="s">
        <v>137</v>
      </c>
      <c r="B73" s="2">
        <f>+B74</f>
        <v>-28175021.666666668</v>
      </c>
      <c r="C73" s="2">
        <f aca="true" t="shared" si="11" ref="C73:K73">+(C78+C80+C81+C82)-(B78+B80+B81+B82)</f>
        <v>-28863143</v>
      </c>
      <c r="D73" s="2">
        <f t="shared" si="11"/>
        <v>-5780569</v>
      </c>
      <c r="E73" s="2">
        <f t="shared" si="11"/>
        <v>13173277</v>
      </c>
      <c r="F73" s="2">
        <f>+(F78+F80+F81+F82)-(D78+D80+D81+D82)</f>
        <v>372558</v>
      </c>
      <c r="G73" s="2">
        <f>+(G78+G80+G81+G82)-(D78+D80+D81+D82)</f>
        <v>372558</v>
      </c>
      <c r="H73" s="2">
        <f>+(H78+H80+H81+H82)-(D78+D80+D81+D82)</f>
        <v>-3738614</v>
      </c>
      <c r="I73" s="2">
        <f>+(I78+I80+I81+I82)-(E78+E80+E81+E82)</f>
        <v>-12088985</v>
      </c>
      <c r="J73" s="2">
        <f t="shared" si="11"/>
        <v>-7270498</v>
      </c>
      <c r="K73" s="2">
        <f t="shared" si="11"/>
        <v>2632262</v>
      </c>
    </row>
    <row r="74" spans="1:11" ht="12.75" hidden="1">
      <c r="A74" s="1" t="s">
        <v>138</v>
      </c>
      <c r="B74" s="2">
        <f>+TREND(C74:E74)</f>
        <v>-28175021.666666668</v>
      </c>
      <c r="C74" s="2">
        <f>+C73</f>
        <v>-28863143</v>
      </c>
      <c r="D74" s="2">
        <f aca="true" t="shared" si="12" ref="D74:K74">+D73</f>
        <v>-5780569</v>
      </c>
      <c r="E74" s="2">
        <f t="shared" si="12"/>
        <v>13173277</v>
      </c>
      <c r="F74" s="2">
        <f t="shared" si="12"/>
        <v>372558</v>
      </c>
      <c r="G74" s="2">
        <f t="shared" si="12"/>
        <v>372558</v>
      </c>
      <c r="H74" s="2">
        <f t="shared" si="12"/>
        <v>-3738614</v>
      </c>
      <c r="I74" s="2">
        <f t="shared" si="12"/>
        <v>-12088985</v>
      </c>
      <c r="J74" s="2">
        <f t="shared" si="12"/>
        <v>-7270498</v>
      </c>
      <c r="K74" s="2">
        <f t="shared" si="12"/>
        <v>2632262</v>
      </c>
    </row>
    <row r="75" spans="1:11" ht="12.75" hidden="1">
      <c r="A75" s="1" t="s">
        <v>139</v>
      </c>
      <c r="B75" s="2">
        <f>+B84-(((B80+B81+B78)*B70)-B79)</f>
        <v>44752285</v>
      </c>
      <c r="C75" s="2">
        <f aca="true" t="shared" si="13" ref="C75:K75">+C84-(((C80+C81+C78)*C70)-C79)</f>
        <v>68289952</v>
      </c>
      <c r="D75" s="2">
        <f t="shared" si="13"/>
        <v>74737040.95996352</v>
      </c>
      <c r="E75" s="2">
        <f t="shared" si="13"/>
        <v>757973578.7832471</v>
      </c>
      <c r="F75" s="2">
        <f t="shared" si="13"/>
        <v>3418081.060461036</v>
      </c>
      <c r="G75" s="2">
        <f t="shared" si="13"/>
        <v>3418081.060461036</v>
      </c>
      <c r="H75" s="2">
        <f t="shared" si="13"/>
        <v>-112046124.99368583</v>
      </c>
      <c r="I75" s="2">
        <f t="shared" si="13"/>
        <v>-3940094.8095564675</v>
      </c>
      <c r="J75" s="2">
        <f t="shared" si="13"/>
        <v>2105516.040858291</v>
      </c>
      <c r="K75" s="2">
        <f t="shared" si="13"/>
        <v>5021776.550373751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26216234</v>
      </c>
      <c r="C77" s="3">
        <v>27629542</v>
      </c>
      <c r="D77" s="3">
        <v>26663953</v>
      </c>
      <c r="E77" s="3">
        <v>30823458</v>
      </c>
      <c r="F77" s="3">
        <v>24468833</v>
      </c>
      <c r="G77" s="3">
        <v>24468833</v>
      </c>
      <c r="H77" s="3">
        <v>27198355</v>
      </c>
      <c r="I77" s="3">
        <v>28930523</v>
      </c>
      <c r="J77" s="3">
        <v>30203466</v>
      </c>
      <c r="K77" s="3">
        <v>31562619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29540576</v>
      </c>
      <c r="C79" s="3">
        <v>43664399</v>
      </c>
      <c r="D79" s="3">
        <v>60382339</v>
      </c>
      <c r="E79" s="3">
        <v>-6963154</v>
      </c>
      <c r="F79" s="3">
        <v>10033145</v>
      </c>
      <c r="G79" s="3">
        <v>10033145</v>
      </c>
      <c r="H79" s="3">
        <v>-21674005</v>
      </c>
      <c r="I79" s="3">
        <v>2374653</v>
      </c>
      <c r="J79" s="3">
        <v>3196179</v>
      </c>
      <c r="K79" s="3">
        <v>8003804</v>
      </c>
    </row>
    <row r="80" spans="1:11" ht="12.75" hidden="1">
      <c r="A80" s="1" t="s">
        <v>68</v>
      </c>
      <c r="B80" s="3">
        <v>43529308</v>
      </c>
      <c r="C80" s="3">
        <v>13268456</v>
      </c>
      <c r="D80" s="3">
        <v>8126653</v>
      </c>
      <c r="E80" s="3">
        <v>21428044</v>
      </c>
      <c r="F80" s="3">
        <v>7562636</v>
      </c>
      <c r="G80" s="3">
        <v>7562636</v>
      </c>
      <c r="H80" s="3">
        <v>6459922</v>
      </c>
      <c r="I80" s="3">
        <v>18026759</v>
      </c>
      <c r="J80" s="3">
        <v>12495552</v>
      </c>
      <c r="K80" s="3">
        <v>16268845</v>
      </c>
    </row>
    <row r="81" spans="1:11" ht="12.75" hidden="1">
      <c r="A81" s="1" t="s">
        <v>69</v>
      </c>
      <c r="B81" s="3">
        <v>1411651</v>
      </c>
      <c r="C81" s="3">
        <v>2816835</v>
      </c>
      <c r="D81" s="3">
        <v>2182869</v>
      </c>
      <c r="E81" s="3">
        <v>2059868</v>
      </c>
      <c r="F81" s="3">
        <v>3124557</v>
      </c>
      <c r="G81" s="3">
        <v>3124557</v>
      </c>
      <c r="H81" s="3">
        <v>116099</v>
      </c>
      <c r="I81" s="3">
        <v>-6627832</v>
      </c>
      <c r="J81" s="3">
        <v>-8367123</v>
      </c>
      <c r="K81" s="3">
        <v>-9508154</v>
      </c>
    </row>
    <row r="82" spans="1:11" ht="12.75" hidden="1">
      <c r="A82" s="1" t="s">
        <v>70</v>
      </c>
      <c r="B82" s="3">
        <v>17388</v>
      </c>
      <c r="C82" s="3">
        <v>9913</v>
      </c>
      <c r="D82" s="3">
        <v>5113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64282734</v>
      </c>
      <c r="E83" s="3">
        <v>31547891</v>
      </c>
      <c r="F83" s="3">
        <v>16005778</v>
      </c>
      <c r="G83" s="3">
        <v>16005778</v>
      </c>
      <c r="H83" s="3">
        <v>327931405</v>
      </c>
      <c r="I83" s="3">
        <v>20787504</v>
      </c>
      <c r="J83" s="3">
        <v>21702154</v>
      </c>
      <c r="K83" s="3">
        <v>22678750</v>
      </c>
    </row>
    <row r="84" spans="1:11" ht="12.75" hidden="1">
      <c r="A84" s="1" t="s">
        <v>72</v>
      </c>
      <c r="B84" s="3">
        <v>15211709</v>
      </c>
      <c r="C84" s="3">
        <v>24625553</v>
      </c>
      <c r="D84" s="3">
        <v>39209391</v>
      </c>
      <c r="E84" s="3">
        <v>788976673</v>
      </c>
      <c r="F84" s="3">
        <v>375741</v>
      </c>
      <c r="G84" s="3">
        <v>375741</v>
      </c>
      <c r="H84" s="3">
        <v>-11084832</v>
      </c>
      <c r="I84" s="3">
        <v>1875745</v>
      </c>
      <c r="J84" s="3">
        <v>1875745</v>
      </c>
      <c r="K84" s="3">
        <v>1875745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107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23827162</v>
      </c>
      <c r="C5" s="6">
        <v>-2759148</v>
      </c>
      <c r="D5" s="23">
        <v>28026857</v>
      </c>
      <c r="E5" s="24">
        <v>29076947</v>
      </c>
      <c r="F5" s="6">
        <v>27324180</v>
      </c>
      <c r="G5" s="25">
        <v>27324180</v>
      </c>
      <c r="H5" s="26">
        <v>27115834</v>
      </c>
      <c r="I5" s="24">
        <v>31385732</v>
      </c>
      <c r="J5" s="6">
        <v>32703933</v>
      </c>
      <c r="K5" s="25">
        <v>34142906</v>
      </c>
    </row>
    <row r="6" spans="1:11" ht="13.5">
      <c r="A6" s="22" t="s">
        <v>18</v>
      </c>
      <c r="B6" s="6">
        <v>3615080</v>
      </c>
      <c r="C6" s="6">
        <v>246167</v>
      </c>
      <c r="D6" s="23">
        <v>3780638</v>
      </c>
      <c r="E6" s="24">
        <v>3725642</v>
      </c>
      <c r="F6" s="6">
        <v>3814527</v>
      </c>
      <c r="G6" s="25">
        <v>3814527</v>
      </c>
      <c r="H6" s="26">
        <v>3825859</v>
      </c>
      <c r="I6" s="24">
        <v>3815000</v>
      </c>
      <c r="J6" s="6">
        <v>3975230</v>
      </c>
      <c r="K6" s="25">
        <v>4150140</v>
      </c>
    </row>
    <row r="7" spans="1:11" ht="13.5">
      <c r="A7" s="22" t="s">
        <v>19</v>
      </c>
      <c r="B7" s="6">
        <v>4285595</v>
      </c>
      <c r="C7" s="6">
        <v>357387</v>
      </c>
      <c r="D7" s="23">
        <v>4737275</v>
      </c>
      <c r="E7" s="24">
        <v>4270113</v>
      </c>
      <c r="F7" s="6">
        <v>4640362</v>
      </c>
      <c r="G7" s="25">
        <v>4640362</v>
      </c>
      <c r="H7" s="26">
        <v>2740557</v>
      </c>
      <c r="I7" s="24">
        <v>3474000</v>
      </c>
      <c r="J7" s="6">
        <v>3619908</v>
      </c>
      <c r="K7" s="25">
        <v>3779184</v>
      </c>
    </row>
    <row r="8" spans="1:11" ht="13.5">
      <c r="A8" s="22" t="s">
        <v>20</v>
      </c>
      <c r="B8" s="6">
        <v>150131492</v>
      </c>
      <c r="C8" s="6">
        <v>1587065</v>
      </c>
      <c r="D8" s="23">
        <v>184119797</v>
      </c>
      <c r="E8" s="24">
        <v>206316000</v>
      </c>
      <c r="F8" s="6">
        <v>246902000</v>
      </c>
      <c r="G8" s="25">
        <v>246902000</v>
      </c>
      <c r="H8" s="26">
        <v>246997151</v>
      </c>
      <c r="I8" s="24">
        <v>224520000</v>
      </c>
      <c r="J8" s="6">
        <v>233949841</v>
      </c>
      <c r="K8" s="25">
        <v>244243635</v>
      </c>
    </row>
    <row r="9" spans="1:11" ht="13.5">
      <c r="A9" s="22" t="s">
        <v>21</v>
      </c>
      <c r="B9" s="6">
        <v>12327792</v>
      </c>
      <c r="C9" s="6">
        <v>1662849</v>
      </c>
      <c r="D9" s="23">
        <v>39397449</v>
      </c>
      <c r="E9" s="24">
        <v>14904298</v>
      </c>
      <c r="F9" s="6">
        <v>15952398</v>
      </c>
      <c r="G9" s="25">
        <v>15952398</v>
      </c>
      <c r="H9" s="26">
        <v>20248088</v>
      </c>
      <c r="I9" s="24">
        <v>23553612</v>
      </c>
      <c r="J9" s="6">
        <v>24542864</v>
      </c>
      <c r="K9" s="25">
        <v>25622749</v>
      </c>
    </row>
    <row r="10" spans="1:11" ht="25.5">
      <c r="A10" s="27" t="s">
        <v>128</v>
      </c>
      <c r="B10" s="28">
        <f>SUM(B5:B9)</f>
        <v>194187121</v>
      </c>
      <c r="C10" s="29">
        <f aca="true" t="shared" si="0" ref="C10:K10">SUM(C5:C9)</f>
        <v>1094320</v>
      </c>
      <c r="D10" s="30">
        <f t="shared" si="0"/>
        <v>260062016</v>
      </c>
      <c r="E10" s="28">
        <f t="shared" si="0"/>
        <v>258293000</v>
      </c>
      <c r="F10" s="29">
        <f t="shared" si="0"/>
        <v>298633467</v>
      </c>
      <c r="G10" s="31">
        <f t="shared" si="0"/>
        <v>298633467</v>
      </c>
      <c r="H10" s="32">
        <f t="shared" si="0"/>
        <v>300927489</v>
      </c>
      <c r="I10" s="28">
        <f t="shared" si="0"/>
        <v>286748344</v>
      </c>
      <c r="J10" s="29">
        <f t="shared" si="0"/>
        <v>298791776</v>
      </c>
      <c r="K10" s="31">
        <f t="shared" si="0"/>
        <v>311938614</v>
      </c>
    </row>
    <row r="11" spans="1:11" ht="13.5">
      <c r="A11" s="22" t="s">
        <v>22</v>
      </c>
      <c r="B11" s="6">
        <v>73626722</v>
      </c>
      <c r="C11" s="6">
        <v>8429692</v>
      </c>
      <c r="D11" s="23">
        <v>95149970</v>
      </c>
      <c r="E11" s="24">
        <v>93532524</v>
      </c>
      <c r="F11" s="6">
        <v>100377349</v>
      </c>
      <c r="G11" s="25">
        <v>100377349</v>
      </c>
      <c r="H11" s="26">
        <v>111975399</v>
      </c>
      <c r="I11" s="24">
        <v>126600000</v>
      </c>
      <c r="J11" s="6">
        <v>131917200</v>
      </c>
      <c r="K11" s="25">
        <v>137721554</v>
      </c>
    </row>
    <row r="12" spans="1:11" ht="13.5">
      <c r="A12" s="22" t="s">
        <v>23</v>
      </c>
      <c r="B12" s="6">
        <v>14291279</v>
      </c>
      <c r="C12" s="6">
        <v>1126229</v>
      </c>
      <c r="D12" s="23">
        <v>14323746</v>
      </c>
      <c r="E12" s="24">
        <v>14835656</v>
      </c>
      <c r="F12" s="6">
        <v>14835656</v>
      </c>
      <c r="G12" s="25">
        <v>14835656</v>
      </c>
      <c r="H12" s="26">
        <v>14458982</v>
      </c>
      <c r="I12" s="24">
        <v>18000000</v>
      </c>
      <c r="J12" s="6">
        <v>18756000</v>
      </c>
      <c r="K12" s="25">
        <v>19581264</v>
      </c>
    </row>
    <row r="13" spans="1:11" ht="13.5">
      <c r="A13" s="22" t="s">
        <v>129</v>
      </c>
      <c r="B13" s="6">
        <v>23316091</v>
      </c>
      <c r="C13" s="6">
        <v>-3393492</v>
      </c>
      <c r="D13" s="23">
        <v>21904885</v>
      </c>
      <c r="E13" s="24">
        <v>15732536</v>
      </c>
      <c r="F13" s="6">
        <v>20897904</v>
      </c>
      <c r="G13" s="25">
        <v>20897904</v>
      </c>
      <c r="H13" s="26">
        <v>19748896</v>
      </c>
      <c r="I13" s="24">
        <v>19000000</v>
      </c>
      <c r="J13" s="6">
        <v>19798000</v>
      </c>
      <c r="K13" s="25">
        <v>20669112</v>
      </c>
    </row>
    <row r="14" spans="1:11" ht="13.5">
      <c r="A14" s="22" t="s">
        <v>24</v>
      </c>
      <c r="B14" s="6">
        <v>855276</v>
      </c>
      <c r="C14" s="6">
        <v>982815</v>
      </c>
      <c r="D14" s="23">
        <v>-112752</v>
      </c>
      <c r="E14" s="24">
        <v>1750000</v>
      </c>
      <c r="F14" s="6">
        <v>500000</v>
      </c>
      <c r="G14" s="25">
        <v>500000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130</v>
      </c>
      <c r="B15" s="6">
        <v>995351</v>
      </c>
      <c r="C15" s="6">
        <v>25570</v>
      </c>
      <c r="D15" s="23">
        <v>525581</v>
      </c>
      <c r="E15" s="24">
        <v>100000</v>
      </c>
      <c r="F15" s="6">
        <v>2575418</v>
      </c>
      <c r="G15" s="25">
        <v>2575418</v>
      </c>
      <c r="H15" s="26">
        <v>2696848</v>
      </c>
      <c r="I15" s="24">
        <v>200000</v>
      </c>
      <c r="J15" s="6">
        <v>208400</v>
      </c>
      <c r="K15" s="25">
        <v>217570</v>
      </c>
    </row>
    <row r="16" spans="1:11" ht="13.5">
      <c r="A16" s="22" t="s">
        <v>20</v>
      </c>
      <c r="B16" s="6">
        <v>17880842</v>
      </c>
      <c r="C16" s="6">
        <v>1973040</v>
      </c>
      <c r="D16" s="23">
        <v>16905315</v>
      </c>
      <c r="E16" s="24">
        <v>33539767</v>
      </c>
      <c r="F16" s="6">
        <v>35751059</v>
      </c>
      <c r="G16" s="25">
        <v>35751059</v>
      </c>
      <c r="H16" s="26">
        <v>29658763</v>
      </c>
      <c r="I16" s="24">
        <v>21480000</v>
      </c>
      <c r="J16" s="6">
        <v>22382160</v>
      </c>
      <c r="K16" s="25">
        <v>23366975</v>
      </c>
    </row>
    <row r="17" spans="1:11" ht="13.5">
      <c r="A17" s="22" t="s">
        <v>25</v>
      </c>
      <c r="B17" s="6">
        <v>109197857</v>
      </c>
      <c r="C17" s="6">
        <v>10495705</v>
      </c>
      <c r="D17" s="23">
        <v>116447673</v>
      </c>
      <c r="E17" s="24">
        <v>114699972</v>
      </c>
      <c r="F17" s="6">
        <v>116559535</v>
      </c>
      <c r="G17" s="25">
        <v>116559535</v>
      </c>
      <c r="H17" s="26">
        <v>131795661</v>
      </c>
      <c r="I17" s="24">
        <v>93798053</v>
      </c>
      <c r="J17" s="6">
        <v>97737573</v>
      </c>
      <c r="K17" s="25">
        <v>102038025</v>
      </c>
    </row>
    <row r="18" spans="1:11" ht="13.5">
      <c r="A18" s="33" t="s">
        <v>26</v>
      </c>
      <c r="B18" s="34">
        <f>SUM(B11:B17)</f>
        <v>240163418</v>
      </c>
      <c r="C18" s="35">
        <f aca="true" t="shared" si="1" ref="C18:K18">SUM(C11:C17)</f>
        <v>19639559</v>
      </c>
      <c r="D18" s="36">
        <f t="shared" si="1"/>
        <v>265144418</v>
      </c>
      <c r="E18" s="34">
        <f t="shared" si="1"/>
        <v>274190455</v>
      </c>
      <c r="F18" s="35">
        <f t="shared" si="1"/>
        <v>291496921</v>
      </c>
      <c r="G18" s="37">
        <f t="shared" si="1"/>
        <v>291496921</v>
      </c>
      <c r="H18" s="38">
        <f t="shared" si="1"/>
        <v>310334549</v>
      </c>
      <c r="I18" s="34">
        <f t="shared" si="1"/>
        <v>279078053</v>
      </c>
      <c r="J18" s="35">
        <f t="shared" si="1"/>
        <v>290799333</v>
      </c>
      <c r="K18" s="37">
        <f t="shared" si="1"/>
        <v>303594500</v>
      </c>
    </row>
    <row r="19" spans="1:11" ht="13.5">
      <c r="A19" s="33" t="s">
        <v>27</v>
      </c>
      <c r="B19" s="39">
        <f>+B10-B18</f>
        <v>-45976297</v>
      </c>
      <c r="C19" s="40">
        <f aca="true" t="shared" si="2" ref="C19:K19">+C10-C18</f>
        <v>-18545239</v>
      </c>
      <c r="D19" s="41">
        <f t="shared" si="2"/>
        <v>-5082402</v>
      </c>
      <c r="E19" s="39">
        <f t="shared" si="2"/>
        <v>-15897455</v>
      </c>
      <c r="F19" s="40">
        <f t="shared" si="2"/>
        <v>7136546</v>
      </c>
      <c r="G19" s="42">
        <f t="shared" si="2"/>
        <v>7136546</v>
      </c>
      <c r="H19" s="43">
        <f t="shared" si="2"/>
        <v>-9407060</v>
      </c>
      <c r="I19" s="39">
        <f t="shared" si="2"/>
        <v>7670291</v>
      </c>
      <c r="J19" s="40">
        <f t="shared" si="2"/>
        <v>7992443</v>
      </c>
      <c r="K19" s="42">
        <f t="shared" si="2"/>
        <v>8344114</v>
      </c>
    </row>
    <row r="20" spans="1:11" ht="25.5">
      <c r="A20" s="44" t="s">
        <v>28</v>
      </c>
      <c r="B20" s="45">
        <v>41280135</v>
      </c>
      <c r="C20" s="46">
        <v>9737947</v>
      </c>
      <c r="D20" s="47">
        <v>37394000</v>
      </c>
      <c r="E20" s="45">
        <v>60760000</v>
      </c>
      <c r="F20" s="46">
        <v>56186000</v>
      </c>
      <c r="G20" s="48">
        <v>56186000</v>
      </c>
      <c r="H20" s="49">
        <v>53508293</v>
      </c>
      <c r="I20" s="45">
        <v>39381000</v>
      </c>
      <c r="J20" s="46">
        <v>41035002</v>
      </c>
      <c r="K20" s="48">
        <v>42840542</v>
      </c>
    </row>
    <row r="21" spans="1:11" ht="63.75">
      <c r="A21" s="50" t="s">
        <v>131</v>
      </c>
      <c r="B21" s="51">
        <v>0</v>
      </c>
      <c r="C21" s="52">
        <v>17059608</v>
      </c>
      <c r="D21" s="53">
        <v>18146061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-4696162</v>
      </c>
      <c r="C22" s="58">
        <f aca="true" t="shared" si="3" ref="C22:K22">SUM(C19:C21)</f>
        <v>8252316</v>
      </c>
      <c r="D22" s="59">
        <f t="shared" si="3"/>
        <v>50457659</v>
      </c>
      <c r="E22" s="57">
        <f t="shared" si="3"/>
        <v>44862545</v>
      </c>
      <c r="F22" s="58">
        <f t="shared" si="3"/>
        <v>63322546</v>
      </c>
      <c r="G22" s="60">
        <f t="shared" si="3"/>
        <v>63322546</v>
      </c>
      <c r="H22" s="61">
        <f t="shared" si="3"/>
        <v>44101233</v>
      </c>
      <c r="I22" s="57">
        <f t="shared" si="3"/>
        <v>47051291</v>
      </c>
      <c r="J22" s="58">
        <f t="shared" si="3"/>
        <v>49027445</v>
      </c>
      <c r="K22" s="60">
        <f t="shared" si="3"/>
        <v>51184656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-4696162</v>
      </c>
      <c r="C24" s="40">
        <f aca="true" t="shared" si="4" ref="C24:K24">SUM(C22:C23)</f>
        <v>8252316</v>
      </c>
      <c r="D24" s="41">
        <f t="shared" si="4"/>
        <v>50457659</v>
      </c>
      <c r="E24" s="39">
        <f t="shared" si="4"/>
        <v>44862545</v>
      </c>
      <c r="F24" s="40">
        <f t="shared" si="4"/>
        <v>63322546</v>
      </c>
      <c r="G24" s="42">
        <f t="shared" si="4"/>
        <v>63322546</v>
      </c>
      <c r="H24" s="43">
        <f t="shared" si="4"/>
        <v>44101233</v>
      </c>
      <c r="I24" s="39">
        <f t="shared" si="4"/>
        <v>47051291</v>
      </c>
      <c r="J24" s="40">
        <f t="shared" si="4"/>
        <v>49027445</v>
      </c>
      <c r="K24" s="42">
        <f t="shared" si="4"/>
        <v>51184656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449969347</v>
      </c>
      <c r="C27" s="7">
        <v>11253081</v>
      </c>
      <c r="D27" s="69">
        <v>94160583</v>
      </c>
      <c r="E27" s="70">
        <v>60626407</v>
      </c>
      <c r="F27" s="7">
        <v>50651451</v>
      </c>
      <c r="G27" s="71">
        <v>50651451</v>
      </c>
      <c r="H27" s="72">
        <v>55990998</v>
      </c>
      <c r="I27" s="70">
        <v>45321950</v>
      </c>
      <c r="J27" s="7">
        <v>47225472</v>
      </c>
      <c r="K27" s="71">
        <v>49303399</v>
      </c>
    </row>
    <row r="28" spans="1:11" ht="13.5">
      <c r="A28" s="73" t="s">
        <v>33</v>
      </c>
      <c r="B28" s="6">
        <v>410473154</v>
      </c>
      <c r="C28" s="6">
        <v>-13238337</v>
      </c>
      <c r="D28" s="23">
        <v>45058089</v>
      </c>
      <c r="E28" s="24">
        <v>43887584</v>
      </c>
      <c r="F28" s="6">
        <v>32455418</v>
      </c>
      <c r="G28" s="25">
        <v>32455418</v>
      </c>
      <c r="H28" s="26">
        <v>0</v>
      </c>
      <c r="I28" s="24">
        <v>42511950</v>
      </c>
      <c r="J28" s="6">
        <v>44297452</v>
      </c>
      <c r="K28" s="25">
        <v>46246546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23693120</v>
      </c>
      <c r="C31" s="6">
        <v>-390018</v>
      </c>
      <c r="D31" s="23">
        <v>16140312</v>
      </c>
      <c r="E31" s="24">
        <v>3678823</v>
      </c>
      <c r="F31" s="6">
        <v>2162153</v>
      </c>
      <c r="G31" s="25">
        <v>2162153</v>
      </c>
      <c r="H31" s="26">
        <v>0</v>
      </c>
      <c r="I31" s="24">
        <v>2410000</v>
      </c>
      <c r="J31" s="6">
        <v>2511220</v>
      </c>
      <c r="K31" s="25">
        <v>2621714</v>
      </c>
    </row>
    <row r="32" spans="1:11" ht="13.5">
      <c r="A32" s="33" t="s">
        <v>36</v>
      </c>
      <c r="B32" s="7">
        <f>SUM(B28:B31)</f>
        <v>434166274</v>
      </c>
      <c r="C32" s="7">
        <f aca="true" t="shared" si="5" ref="C32:K32">SUM(C28:C31)</f>
        <v>-13628355</v>
      </c>
      <c r="D32" s="69">
        <f t="shared" si="5"/>
        <v>61198401</v>
      </c>
      <c r="E32" s="70">
        <f t="shared" si="5"/>
        <v>47566407</v>
      </c>
      <c r="F32" s="7">
        <f t="shared" si="5"/>
        <v>34617571</v>
      </c>
      <c r="G32" s="71">
        <f t="shared" si="5"/>
        <v>34617571</v>
      </c>
      <c r="H32" s="72">
        <f t="shared" si="5"/>
        <v>0</v>
      </c>
      <c r="I32" s="70">
        <f t="shared" si="5"/>
        <v>44921950</v>
      </c>
      <c r="J32" s="7">
        <f t="shared" si="5"/>
        <v>46808672</v>
      </c>
      <c r="K32" s="71">
        <f t="shared" si="5"/>
        <v>48868260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152047574</v>
      </c>
      <c r="C35" s="6">
        <v>-25004816</v>
      </c>
      <c r="D35" s="23">
        <v>262828199</v>
      </c>
      <c r="E35" s="24">
        <v>94811292</v>
      </c>
      <c r="F35" s="6">
        <v>123784849</v>
      </c>
      <c r="G35" s="25">
        <v>123784849</v>
      </c>
      <c r="H35" s="26">
        <v>21438480</v>
      </c>
      <c r="I35" s="24">
        <v>111162842</v>
      </c>
      <c r="J35" s="6">
        <v>115831681</v>
      </c>
      <c r="K35" s="25">
        <v>120928274</v>
      </c>
    </row>
    <row r="36" spans="1:11" ht="13.5">
      <c r="A36" s="22" t="s">
        <v>39</v>
      </c>
      <c r="B36" s="6">
        <v>271853109</v>
      </c>
      <c r="C36" s="6">
        <v>18227031</v>
      </c>
      <c r="D36" s="23">
        <v>317948160</v>
      </c>
      <c r="E36" s="24">
        <v>333664805</v>
      </c>
      <c r="F36" s="6">
        <v>376169797</v>
      </c>
      <c r="G36" s="25">
        <v>376169797</v>
      </c>
      <c r="H36" s="26">
        <v>36271325</v>
      </c>
      <c r="I36" s="24">
        <v>344555266</v>
      </c>
      <c r="J36" s="6">
        <v>359026589</v>
      </c>
      <c r="K36" s="25">
        <v>374823763</v>
      </c>
    </row>
    <row r="37" spans="1:11" ht="13.5">
      <c r="A37" s="22" t="s">
        <v>40</v>
      </c>
      <c r="B37" s="6">
        <v>136907671</v>
      </c>
      <c r="C37" s="6">
        <v>-15931508</v>
      </c>
      <c r="D37" s="23">
        <v>196394002</v>
      </c>
      <c r="E37" s="24">
        <v>68588599</v>
      </c>
      <c r="F37" s="6">
        <v>30728635</v>
      </c>
      <c r="G37" s="25">
        <v>30728635</v>
      </c>
      <c r="H37" s="26">
        <v>-24270258</v>
      </c>
      <c r="I37" s="24">
        <v>33087831</v>
      </c>
      <c r="J37" s="6">
        <v>34477521</v>
      </c>
      <c r="K37" s="25">
        <v>35994532</v>
      </c>
    </row>
    <row r="38" spans="1:11" ht="13.5">
      <c r="A38" s="22" t="s">
        <v>41</v>
      </c>
      <c r="B38" s="6">
        <v>6208177</v>
      </c>
      <c r="C38" s="6">
        <v>738440</v>
      </c>
      <c r="D38" s="23">
        <v>6523509</v>
      </c>
      <c r="E38" s="24">
        <v>1000000</v>
      </c>
      <c r="F38" s="6">
        <v>19044000</v>
      </c>
      <c r="G38" s="25">
        <v>19044000</v>
      </c>
      <c r="H38" s="26">
        <v>0</v>
      </c>
      <c r="I38" s="24">
        <v>10294474</v>
      </c>
      <c r="J38" s="6">
        <v>10726842</v>
      </c>
      <c r="K38" s="25">
        <v>11198823</v>
      </c>
    </row>
    <row r="39" spans="1:11" ht="13.5">
      <c r="A39" s="22" t="s">
        <v>42</v>
      </c>
      <c r="B39" s="6">
        <v>285480988</v>
      </c>
      <c r="C39" s="6">
        <v>162967</v>
      </c>
      <c r="D39" s="23">
        <v>327401189</v>
      </c>
      <c r="E39" s="24">
        <v>314024953</v>
      </c>
      <c r="F39" s="6">
        <v>386859465</v>
      </c>
      <c r="G39" s="25">
        <v>386859465</v>
      </c>
      <c r="H39" s="26">
        <v>37878802</v>
      </c>
      <c r="I39" s="24">
        <v>365284512</v>
      </c>
      <c r="J39" s="6">
        <v>380626462</v>
      </c>
      <c r="K39" s="25">
        <v>397374026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17741348</v>
      </c>
      <c r="E42" s="24">
        <v>98307476</v>
      </c>
      <c r="F42" s="6">
        <v>79917500</v>
      </c>
      <c r="G42" s="25">
        <v>79917500</v>
      </c>
      <c r="H42" s="26">
        <v>-88943195</v>
      </c>
      <c r="I42" s="24">
        <v>43602665</v>
      </c>
      <c r="J42" s="6">
        <v>45433978</v>
      </c>
      <c r="K42" s="25">
        <v>47433072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-40322000</v>
      </c>
      <c r="J43" s="6">
        <v>-42015524</v>
      </c>
      <c r="K43" s="25">
        <v>-43864207</v>
      </c>
    </row>
    <row r="44" spans="1:11" ht="13.5">
      <c r="A44" s="22" t="s">
        <v>46</v>
      </c>
      <c r="B44" s="6">
        <v>1443</v>
      </c>
      <c r="C44" s="6">
        <v>712675</v>
      </c>
      <c r="D44" s="23">
        <v>32159</v>
      </c>
      <c r="E44" s="24">
        <v>84723</v>
      </c>
      <c r="F44" s="6">
        <v>420353</v>
      </c>
      <c r="G44" s="25">
        <v>420353</v>
      </c>
      <c r="H44" s="26">
        <v>-2480</v>
      </c>
      <c r="I44" s="24">
        <v>0</v>
      </c>
      <c r="J44" s="6">
        <v>52557</v>
      </c>
      <c r="K44" s="25">
        <v>57372</v>
      </c>
    </row>
    <row r="45" spans="1:11" ht="13.5">
      <c r="A45" s="33" t="s">
        <v>47</v>
      </c>
      <c r="B45" s="7">
        <v>1443</v>
      </c>
      <c r="C45" s="7">
        <v>712675</v>
      </c>
      <c r="D45" s="69">
        <v>17773507</v>
      </c>
      <c r="E45" s="70">
        <v>137691114</v>
      </c>
      <c r="F45" s="7">
        <v>120288419</v>
      </c>
      <c r="G45" s="71">
        <v>120288419</v>
      </c>
      <c r="H45" s="72">
        <v>-88942195</v>
      </c>
      <c r="I45" s="70">
        <v>3280665</v>
      </c>
      <c r="J45" s="7">
        <v>3471011</v>
      </c>
      <c r="K45" s="71">
        <v>3626237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14153443</v>
      </c>
      <c r="C48" s="6">
        <v>-20506090</v>
      </c>
      <c r="D48" s="23">
        <v>39948225</v>
      </c>
      <c r="E48" s="24">
        <v>38690391</v>
      </c>
      <c r="F48" s="6">
        <v>71799831</v>
      </c>
      <c r="G48" s="25">
        <v>71799831</v>
      </c>
      <c r="H48" s="26">
        <v>26616596</v>
      </c>
      <c r="I48" s="24">
        <v>69231284</v>
      </c>
      <c r="J48" s="6">
        <v>72138997</v>
      </c>
      <c r="K48" s="25">
        <v>75313112</v>
      </c>
    </row>
    <row r="49" spans="1:11" ht="13.5">
      <c r="A49" s="22" t="s">
        <v>50</v>
      </c>
      <c r="B49" s="6">
        <f>+B75</f>
        <v>103275881</v>
      </c>
      <c r="C49" s="6">
        <f aca="true" t="shared" si="6" ref="C49:K49">+C75</f>
        <v>-37308113</v>
      </c>
      <c r="D49" s="23">
        <f t="shared" si="6"/>
        <v>165746644.5485542</v>
      </c>
      <c r="E49" s="24">
        <f t="shared" si="6"/>
        <v>56134757.45487379</v>
      </c>
      <c r="F49" s="6">
        <f t="shared" si="6"/>
        <v>69989150.08779693</v>
      </c>
      <c r="G49" s="25">
        <f t="shared" si="6"/>
        <v>69989150.08779693</v>
      </c>
      <c r="H49" s="26">
        <f t="shared" si="6"/>
        <v>-21930648.737784706</v>
      </c>
      <c r="I49" s="24">
        <f t="shared" si="6"/>
        <v>10212996.70718243</v>
      </c>
      <c r="J49" s="6">
        <f t="shared" si="6"/>
        <v>10641943.786744308</v>
      </c>
      <c r="K49" s="25">
        <f t="shared" si="6"/>
        <v>11110189.510474958</v>
      </c>
    </row>
    <row r="50" spans="1:11" ht="13.5">
      <c r="A50" s="33" t="s">
        <v>51</v>
      </c>
      <c r="B50" s="7">
        <f>+B48-B49</f>
        <v>-89122438</v>
      </c>
      <c r="C50" s="7">
        <f aca="true" t="shared" si="7" ref="C50:K50">+C48-C49</f>
        <v>16802023</v>
      </c>
      <c r="D50" s="69">
        <f t="shared" si="7"/>
        <v>-125798419.54855421</v>
      </c>
      <c r="E50" s="70">
        <f t="shared" si="7"/>
        <v>-17444366.454873793</v>
      </c>
      <c r="F50" s="7">
        <f t="shared" si="7"/>
        <v>1810680.9122030735</v>
      </c>
      <c r="G50" s="71">
        <f t="shared" si="7"/>
        <v>1810680.9122030735</v>
      </c>
      <c r="H50" s="72">
        <f t="shared" si="7"/>
        <v>48547244.737784706</v>
      </c>
      <c r="I50" s="70">
        <f t="shared" si="7"/>
        <v>59018287.29281757</v>
      </c>
      <c r="J50" s="7">
        <f t="shared" si="7"/>
        <v>61497053.21325569</v>
      </c>
      <c r="K50" s="71">
        <f t="shared" si="7"/>
        <v>64202922.48952504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216411534</v>
      </c>
      <c r="C53" s="6">
        <v>52438064</v>
      </c>
      <c r="D53" s="23">
        <v>250797337</v>
      </c>
      <c r="E53" s="24">
        <v>287077221</v>
      </c>
      <c r="F53" s="6">
        <v>337886477</v>
      </c>
      <c r="G53" s="25">
        <v>337886477</v>
      </c>
      <c r="H53" s="26">
        <v>966001</v>
      </c>
      <c r="I53" s="24">
        <v>303043316</v>
      </c>
      <c r="J53" s="6">
        <v>315771137</v>
      </c>
      <c r="K53" s="25">
        <v>329665065</v>
      </c>
    </row>
    <row r="54" spans="1:11" ht="13.5">
      <c r="A54" s="22" t="s">
        <v>54</v>
      </c>
      <c r="B54" s="6">
        <v>0</v>
      </c>
      <c r="C54" s="6">
        <v>-3393492</v>
      </c>
      <c r="D54" s="23">
        <v>21856358</v>
      </c>
      <c r="E54" s="24">
        <v>15732536</v>
      </c>
      <c r="F54" s="6">
        <v>20897904</v>
      </c>
      <c r="G54" s="25">
        <v>20897904</v>
      </c>
      <c r="H54" s="26">
        <v>19748896</v>
      </c>
      <c r="I54" s="24">
        <v>19000000</v>
      </c>
      <c r="J54" s="6">
        <v>19798000</v>
      </c>
      <c r="K54" s="25">
        <v>20669112</v>
      </c>
    </row>
    <row r="55" spans="1:11" ht="13.5">
      <c r="A55" s="22" t="s">
        <v>55</v>
      </c>
      <c r="B55" s="6">
        <v>410464461</v>
      </c>
      <c r="C55" s="6">
        <v>23488820</v>
      </c>
      <c r="D55" s="23">
        <v>21602778</v>
      </c>
      <c r="E55" s="24">
        <v>8587584</v>
      </c>
      <c r="F55" s="6">
        <v>9277904</v>
      </c>
      <c r="G55" s="25">
        <v>9277904</v>
      </c>
      <c r="H55" s="26">
        <v>5608832</v>
      </c>
      <c r="I55" s="24">
        <v>6500000</v>
      </c>
      <c r="J55" s="6">
        <v>6773000</v>
      </c>
      <c r="K55" s="25">
        <v>7071014</v>
      </c>
    </row>
    <row r="56" spans="1:11" ht="13.5">
      <c r="A56" s="22" t="s">
        <v>56</v>
      </c>
      <c r="B56" s="6">
        <v>9297283</v>
      </c>
      <c r="C56" s="6">
        <v>-1459509</v>
      </c>
      <c r="D56" s="23">
        <v>3787777</v>
      </c>
      <c r="E56" s="24">
        <v>11826239</v>
      </c>
      <c r="F56" s="6">
        <v>7849664</v>
      </c>
      <c r="G56" s="25">
        <v>7849664</v>
      </c>
      <c r="H56" s="26">
        <v>8403803</v>
      </c>
      <c r="I56" s="24">
        <v>7200000</v>
      </c>
      <c r="J56" s="6">
        <v>7502400</v>
      </c>
      <c r="K56" s="25">
        <v>7832506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0.137177262195888</v>
      </c>
      <c r="E70" s="5">
        <f t="shared" si="8"/>
        <v>0.6015442008874057</v>
      </c>
      <c r="F70" s="5">
        <f t="shared" si="8"/>
        <v>0.7563202134931081</v>
      </c>
      <c r="G70" s="5">
        <f t="shared" si="8"/>
        <v>0.7563202134931081</v>
      </c>
      <c r="H70" s="5">
        <f t="shared" si="8"/>
        <v>0.002701612365442114</v>
      </c>
      <c r="I70" s="5">
        <f t="shared" si="8"/>
        <v>0.8321248676191351</v>
      </c>
      <c r="J70" s="5">
        <f t="shared" si="8"/>
        <v>0.8321248587199146</v>
      </c>
      <c r="K70" s="5">
        <f t="shared" si="8"/>
        <v>0.8321248741477926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5070735</v>
      </c>
      <c r="E71" s="2">
        <f t="shared" si="9"/>
        <v>22045363</v>
      </c>
      <c r="F71" s="2">
        <f t="shared" si="9"/>
        <v>26589322</v>
      </c>
      <c r="G71" s="2">
        <f t="shared" si="9"/>
        <v>26589322</v>
      </c>
      <c r="H71" s="2">
        <f t="shared" si="9"/>
        <v>98649</v>
      </c>
      <c r="I71" s="2">
        <f t="shared" si="9"/>
        <v>34578403</v>
      </c>
      <c r="J71" s="2">
        <f t="shared" si="9"/>
        <v>36030696</v>
      </c>
      <c r="K71" s="2">
        <f t="shared" si="9"/>
        <v>37616046</v>
      </c>
    </row>
    <row r="72" spans="1:11" ht="12.75" hidden="1">
      <c r="A72" s="1" t="s">
        <v>136</v>
      </c>
      <c r="B72" s="2">
        <f>+B77</f>
        <v>30862385</v>
      </c>
      <c r="C72" s="2">
        <f aca="true" t="shared" si="10" ref="C72:K72">+C77</f>
        <v>-1743338</v>
      </c>
      <c r="D72" s="2">
        <f t="shared" si="10"/>
        <v>36964836</v>
      </c>
      <c r="E72" s="2">
        <f t="shared" si="10"/>
        <v>36647952</v>
      </c>
      <c r="F72" s="2">
        <f t="shared" si="10"/>
        <v>35156170</v>
      </c>
      <c r="G72" s="2">
        <f t="shared" si="10"/>
        <v>35156170</v>
      </c>
      <c r="H72" s="2">
        <f t="shared" si="10"/>
        <v>36514861</v>
      </c>
      <c r="I72" s="2">
        <f t="shared" si="10"/>
        <v>41554344</v>
      </c>
      <c r="J72" s="2">
        <f t="shared" si="10"/>
        <v>43299627</v>
      </c>
      <c r="K72" s="2">
        <f t="shared" si="10"/>
        <v>45204809</v>
      </c>
    </row>
    <row r="73" spans="1:11" ht="12.75" hidden="1">
      <c r="A73" s="1" t="s">
        <v>137</v>
      </c>
      <c r="B73" s="2">
        <f>+B74</f>
        <v>-17087174.333333403</v>
      </c>
      <c r="C73" s="2">
        <f aca="true" t="shared" si="11" ref="C73:K73">+(C78+C80+C81+C82)-(B78+B80+B81+B82)</f>
        <v>-142392857</v>
      </c>
      <c r="D73" s="2">
        <f t="shared" si="11"/>
        <v>223353622</v>
      </c>
      <c r="E73" s="2">
        <f t="shared" si="11"/>
        <v>-162733995</v>
      </c>
      <c r="F73" s="2">
        <f>+(F78+F80+F81+F82)-(D78+D80+D81+D82)</f>
        <v>-166869878</v>
      </c>
      <c r="G73" s="2">
        <f>+(G78+G80+G81+G82)-(D78+D80+D81+D82)</f>
        <v>-166869878</v>
      </c>
      <c r="H73" s="2">
        <f>+(H78+H80+H81+H82)-(D78+D80+D81+D82)</f>
        <v>-224033012</v>
      </c>
      <c r="I73" s="2">
        <f>+(I78+I80+I81+I82)-(E78+E80+E81+E82)</f>
        <v>-17815271</v>
      </c>
      <c r="J73" s="2">
        <f t="shared" si="11"/>
        <v>1608837</v>
      </c>
      <c r="K73" s="2">
        <f t="shared" si="11"/>
        <v>1756236</v>
      </c>
    </row>
    <row r="74" spans="1:11" ht="12.75" hidden="1">
      <c r="A74" s="1" t="s">
        <v>138</v>
      </c>
      <c r="B74" s="2">
        <f>+TREND(C74:E74)</f>
        <v>-17087174.333333403</v>
      </c>
      <c r="C74" s="2">
        <f>+C73</f>
        <v>-142392857</v>
      </c>
      <c r="D74" s="2">
        <f aca="true" t="shared" si="12" ref="D74:K74">+D73</f>
        <v>223353622</v>
      </c>
      <c r="E74" s="2">
        <f t="shared" si="12"/>
        <v>-162733995</v>
      </c>
      <c r="F74" s="2">
        <f t="shared" si="12"/>
        <v>-166869878</v>
      </c>
      <c r="G74" s="2">
        <f t="shared" si="12"/>
        <v>-166869878</v>
      </c>
      <c r="H74" s="2">
        <f t="shared" si="12"/>
        <v>-224033012</v>
      </c>
      <c r="I74" s="2">
        <f t="shared" si="12"/>
        <v>-17815271</v>
      </c>
      <c r="J74" s="2">
        <f t="shared" si="12"/>
        <v>1608837</v>
      </c>
      <c r="K74" s="2">
        <f t="shared" si="12"/>
        <v>1756236</v>
      </c>
    </row>
    <row r="75" spans="1:11" ht="12.75" hidden="1">
      <c r="A75" s="1" t="s">
        <v>139</v>
      </c>
      <c r="B75" s="2">
        <f>+B84-(((B80+B81+B78)*B70)-B79)</f>
        <v>103275881</v>
      </c>
      <c r="C75" s="2">
        <f aca="true" t="shared" si="13" ref="C75:K75">+C84-(((C80+C81+C78)*C70)-C79)</f>
        <v>-37308113</v>
      </c>
      <c r="D75" s="2">
        <f t="shared" si="13"/>
        <v>165746644.5485542</v>
      </c>
      <c r="E75" s="2">
        <f t="shared" si="13"/>
        <v>56134757.45487379</v>
      </c>
      <c r="F75" s="2">
        <f t="shared" si="13"/>
        <v>69989150.08779693</v>
      </c>
      <c r="G75" s="2">
        <f t="shared" si="13"/>
        <v>69989150.08779693</v>
      </c>
      <c r="H75" s="2">
        <f t="shared" si="13"/>
        <v>-21930648.737784706</v>
      </c>
      <c r="I75" s="2">
        <f t="shared" si="13"/>
        <v>10212996.70718243</v>
      </c>
      <c r="J75" s="2">
        <f t="shared" si="13"/>
        <v>10641943.786744308</v>
      </c>
      <c r="K75" s="2">
        <f t="shared" si="13"/>
        <v>11110189.510474958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30862385</v>
      </c>
      <c r="C77" s="3">
        <v>-1743338</v>
      </c>
      <c r="D77" s="3">
        <v>36964836</v>
      </c>
      <c r="E77" s="3">
        <v>36647952</v>
      </c>
      <c r="F77" s="3">
        <v>35156170</v>
      </c>
      <c r="G77" s="3">
        <v>35156170</v>
      </c>
      <c r="H77" s="3">
        <v>36514861</v>
      </c>
      <c r="I77" s="3">
        <v>41554344</v>
      </c>
      <c r="J77" s="3">
        <v>43299627</v>
      </c>
      <c r="K77" s="3">
        <v>45204809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37218203</v>
      </c>
      <c r="C79" s="3">
        <v>-16221160</v>
      </c>
      <c r="D79" s="3">
        <v>32531673</v>
      </c>
      <c r="E79" s="3">
        <v>45349638</v>
      </c>
      <c r="F79" s="3">
        <v>28727282</v>
      </c>
      <c r="G79" s="3">
        <v>28727282</v>
      </c>
      <c r="H79" s="3">
        <v>2291167</v>
      </c>
      <c r="I79" s="3">
        <v>31586537</v>
      </c>
      <c r="J79" s="3">
        <v>32913172</v>
      </c>
      <c r="K79" s="3">
        <v>34361352</v>
      </c>
    </row>
    <row r="80" spans="1:11" ht="12.75" hidden="1">
      <c r="A80" s="1" t="s">
        <v>68</v>
      </c>
      <c r="B80" s="3">
        <v>120302937</v>
      </c>
      <c r="C80" s="3">
        <v>4684703</v>
      </c>
      <c r="D80" s="3">
        <v>197726332</v>
      </c>
      <c r="E80" s="3">
        <v>56120901</v>
      </c>
      <c r="F80" s="3">
        <v>50995375</v>
      </c>
      <c r="G80" s="3">
        <v>50995375</v>
      </c>
      <c r="H80" s="3">
        <v>-4399658</v>
      </c>
      <c r="I80" s="3">
        <v>30861168</v>
      </c>
      <c r="J80" s="3">
        <v>32157337</v>
      </c>
      <c r="K80" s="3">
        <v>33572259</v>
      </c>
    </row>
    <row r="81" spans="1:11" ht="12.75" hidden="1">
      <c r="A81" s="1" t="s">
        <v>69</v>
      </c>
      <c r="B81" s="3">
        <v>17591194</v>
      </c>
      <c r="C81" s="3">
        <v>-9183429</v>
      </c>
      <c r="D81" s="3">
        <v>21128564</v>
      </c>
      <c r="E81" s="3">
        <v>0</v>
      </c>
      <c r="F81" s="3">
        <v>989643</v>
      </c>
      <c r="G81" s="3">
        <v>989643</v>
      </c>
      <c r="H81" s="3">
        <v>-778458</v>
      </c>
      <c r="I81" s="3">
        <v>7444462</v>
      </c>
      <c r="J81" s="3">
        <v>7757130</v>
      </c>
      <c r="K81" s="3">
        <v>8098444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5070735</v>
      </c>
      <c r="E83" s="3">
        <v>22045363</v>
      </c>
      <c r="F83" s="3">
        <v>26589322</v>
      </c>
      <c r="G83" s="3">
        <v>26589322</v>
      </c>
      <c r="H83" s="3">
        <v>98649</v>
      </c>
      <c r="I83" s="3">
        <v>34578403</v>
      </c>
      <c r="J83" s="3">
        <v>36030696</v>
      </c>
      <c r="K83" s="3">
        <v>37616046</v>
      </c>
    </row>
    <row r="84" spans="1:11" ht="12.75" hidden="1">
      <c r="A84" s="1" t="s">
        <v>72</v>
      </c>
      <c r="B84" s="3">
        <v>66057678</v>
      </c>
      <c r="C84" s="3">
        <v>-21086953</v>
      </c>
      <c r="D84" s="3">
        <v>163236887</v>
      </c>
      <c r="E84" s="3">
        <v>44544322</v>
      </c>
      <c r="F84" s="3">
        <v>80579188</v>
      </c>
      <c r="G84" s="3">
        <v>80579188</v>
      </c>
      <c r="H84" s="3">
        <v>-24235805</v>
      </c>
      <c r="I84" s="3">
        <v>10501527</v>
      </c>
      <c r="J84" s="3">
        <v>10942592</v>
      </c>
      <c r="K84" s="3">
        <v>11424066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108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29535170</v>
      </c>
      <c r="C5" s="6">
        <v>34070102</v>
      </c>
      <c r="D5" s="23">
        <v>36343866</v>
      </c>
      <c r="E5" s="24">
        <v>34673347</v>
      </c>
      <c r="F5" s="6">
        <v>59147010</v>
      </c>
      <c r="G5" s="25">
        <v>59147010</v>
      </c>
      <c r="H5" s="26">
        <v>55497482</v>
      </c>
      <c r="I5" s="24">
        <v>61512890</v>
      </c>
      <c r="J5" s="6">
        <v>64278552</v>
      </c>
      <c r="K5" s="25">
        <v>67487400</v>
      </c>
    </row>
    <row r="6" spans="1:11" ht="13.5">
      <c r="A6" s="22" t="s">
        <v>18</v>
      </c>
      <c r="B6" s="6">
        <v>4110516</v>
      </c>
      <c r="C6" s="6">
        <v>4545232</v>
      </c>
      <c r="D6" s="23">
        <v>9307187</v>
      </c>
      <c r="E6" s="24">
        <v>9032298</v>
      </c>
      <c r="F6" s="6">
        <v>8802665</v>
      </c>
      <c r="G6" s="25">
        <v>8802665</v>
      </c>
      <c r="H6" s="26">
        <v>7895115</v>
      </c>
      <c r="I6" s="24">
        <v>9393590</v>
      </c>
      <c r="J6" s="6">
        <v>9816301</v>
      </c>
      <c r="K6" s="25">
        <v>10307116</v>
      </c>
    </row>
    <row r="7" spans="1:11" ht="13.5">
      <c r="A7" s="22" t="s">
        <v>19</v>
      </c>
      <c r="B7" s="6">
        <v>1641338</v>
      </c>
      <c r="C7" s="6">
        <v>1065479</v>
      </c>
      <c r="D7" s="23">
        <v>1254598</v>
      </c>
      <c r="E7" s="24">
        <v>3000000</v>
      </c>
      <c r="F7" s="6">
        <v>1500000</v>
      </c>
      <c r="G7" s="25">
        <v>1500000</v>
      </c>
      <c r="H7" s="26">
        <v>1676703</v>
      </c>
      <c r="I7" s="24">
        <v>3000000</v>
      </c>
      <c r="J7" s="6">
        <v>3150000</v>
      </c>
      <c r="K7" s="25">
        <v>3339000</v>
      </c>
    </row>
    <row r="8" spans="1:11" ht="13.5">
      <c r="A8" s="22" t="s">
        <v>20</v>
      </c>
      <c r="B8" s="6">
        <v>149456204</v>
      </c>
      <c r="C8" s="6">
        <v>158862566</v>
      </c>
      <c r="D8" s="23">
        <v>173838484</v>
      </c>
      <c r="E8" s="24">
        <v>188332850</v>
      </c>
      <c r="F8" s="6">
        <v>223148850</v>
      </c>
      <c r="G8" s="25">
        <v>223148850</v>
      </c>
      <c r="H8" s="26">
        <v>318078646</v>
      </c>
      <c r="I8" s="24">
        <v>199007550</v>
      </c>
      <c r="J8" s="6">
        <v>207827800</v>
      </c>
      <c r="K8" s="25">
        <v>219714007</v>
      </c>
    </row>
    <row r="9" spans="1:11" ht="13.5">
      <c r="A9" s="22" t="s">
        <v>21</v>
      </c>
      <c r="B9" s="6">
        <v>12886213</v>
      </c>
      <c r="C9" s="6">
        <v>16018324</v>
      </c>
      <c r="D9" s="23">
        <v>13227671</v>
      </c>
      <c r="E9" s="24">
        <v>17013060</v>
      </c>
      <c r="F9" s="6">
        <v>19860332</v>
      </c>
      <c r="G9" s="25">
        <v>19860332</v>
      </c>
      <c r="H9" s="26">
        <v>21939740</v>
      </c>
      <c r="I9" s="24">
        <v>30265733</v>
      </c>
      <c r="J9" s="6">
        <v>31724137</v>
      </c>
      <c r="K9" s="25">
        <v>33512881</v>
      </c>
    </row>
    <row r="10" spans="1:11" ht="25.5">
      <c r="A10" s="27" t="s">
        <v>128</v>
      </c>
      <c r="B10" s="28">
        <f>SUM(B5:B9)</f>
        <v>197629441</v>
      </c>
      <c r="C10" s="29">
        <f aca="true" t="shared" si="0" ref="C10:K10">SUM(C5:C9)</f>
        <v>214561703</v>
      </c>
      <c r="D10" s="30">
        <f t="shared" si="0"/>
        <v>233971806</v>
      </c>
      <c r="E10" s="28">
        <f t="shared" si="0"/>
        <v>252051555</v>
      </c>
      <c r="F10" s="29">
        <f t="shared" si="0"/>
        <v>312458857</v>
      </c>
      <c r="G10" s="31">
        <f t="shared" si="0"/>
        <v>312458857</v>
      </c>
      <c r="H10" s="32">
        <f t="shared" si="0"/>
        <v>405087686</v>
      </c>
      <c r="I10" s="28">
        <f t="shared" si="0"/>
        <v>303179763</v>
      </c>
      <c r="J10" s="29">
        <f t="shared" si="0"/>
        <v>316796790</v>
      </c>
      <c r="K10" s="31">
        <f t="shared" si="0"/>
        <v>334360404</v>
      </c>
    </row>
    <row r="11" spans="1:11" ht="13.5">
      <c r="A11" s="22" t="s">
        <v>22</v>
      </c>
      <c r="B11" s="6">
        <v>66467893</v>
      </c>
      <c r="C11" s="6">
        <v>79282830</v>
      </c>
      <c r="D11" s="23">
        <v>86500839</v>
      </c>
      <c r="E11" s="24">
        <v>94324164</v>
      </c>
      <c r="F11" s="6">
        <v>98267635</v>
      </c>
      <c r="G11" s="25">
        <v>98267635</v>
      </c>
      <c r="H11" s="26">
        <v>87184822</v>
      </c>
      <c r="I11" s="24">
        <v>104163693</v>
      </c>
      <c r="J11" s="6">
        <v>109371878</v>
      </c>
      <c r="K11" s="25">
        <v>115934191</v>
      </c>
    </row>
    <row r="12" spans="1:11" ht="13.5">
      <c r="A12" s="22" t="s">
        <v>23</v>
      </c>
      <c r="B12" s="6">
        <v>19316051</v>
      </c>
      <c r="C12" s="6">
        <v>14436358</v>
      </c>
      <c r="D12" s="23">
        <v>16274781</v>
      </c>
      <c r="E12" s="24">
        <v>16029808</v>
      </c>
      <c r="F12" s="6">
        <v>16815310</v>
      </c>
      <c r="G12" s="25">
        <v>16815310</v>
      </c>
      <c r="H12" s="26">
        <v>14565826</v>
      </c>
      <c r="I12" s="24">
        <v>17992382</v>
      </c>
      <c r="J12" s="6">
        <v>18892002</v>
      </c>
      <c r="K12" s="25">
        <v>20025521</v>
      </c>
    </row>
    <row r="13" spans="1:11" ht="13.5">
      <c r="A13" s="22" t="s">
        <v>129</v>
      </c>
      <c r="B13" s="6">
        <v>28782156</v>
      </c>
      <c r="C13" s="6">
        <v>34118922</v>
      </c>
      <c r="D13" s="23">
        <v>33236006</v>
      </c>
      <c r="E13" s="24">
        <v>31000000</v>
      </c>
      <c r="F13" s="6">
        <v>32500000</v>
      </c>
      <c r="G13" s="25">
        <v>32500000</v>
      </c>
      <c r="H13" s="26">
        <v>16701990</v>
      </c>
      <c r="I13" s="24">
        <v>32500000</v>
      </c>
      <c r="J13" s="6">
        <v>34125000</v>
      </c>
      <c r="K13" s="25">
        <v>36172500</v>
      </c>
    </row>
    <row r="14" spans="1:11" ht="13.5">
      <c r="A14" s="22" t="s">
        <v>24</v>
      </c>
      <c r="B14" s="6">
        <v>1922704</v>
      </c>
      <c r="C14" s="6">
        <v>3202556</v>
      </c>
      <c r="D14" s="23">
        <v>2241309</v>
      </c>
      <c r="E14" s="24">
        <v>2184388</v>
      </c>
      <c r="F14" s="6">
        <v>2184388</v>
      </c>
      <c r="G14" s="25">
        <v>2184388</v>
      </c>
      <c r="H14" s="26">
        <v>1626097</v>
      </c>
      <c r="I14" s="24">
        <v>1927439</v>
      </c>
      <c r="J14" s="6">
        <v>2023811</v>
      </c>
      <c r="K14" s="25">
        <v>2145240</v>
      </c>
    </row>
    <row r="15" spans="1:11" ht="13.5">
      <c r="A15" s="22" t="s">
        <v>130</v>
      </c>
      <c r="B15" s="6">
        <v>3685072</v>
      </c>
      <c r="C15" s="6">
        <v>8791540</v>
      </c>
      <c r="D15" s="23">
        <v>2705376</v>
      </c>
      <c r="E15" s="24">
        <v>13634000</v>
      </c>
      <c r="F15" s="6">
        <v>10218000</v>
      </c>
      <c r="G15" s="25">
        <v>10218000</v>
      </c>
      <c r="H15" s="26">
        <v>8110620</v>
      </c>
      <c r="I15" s="24">
        <v>14868000</v>
      </c>
      <c r="J15" s="6">
        <v>15611400</v>
      </c>
      <c r="K15" s="25">
        <v>16548084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3250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102067174</v>
      </c>
      <c r="C17" s="6">
        <v>113387052</v>
      </c>
      <c r="D17" s="23">
        <v>126514304</v>
      </c>
      <c r="E17" s="24">
        <v>114032626</v>
      </c>
      <c r="F17" s="6">
        <v>139287089</v>
      </c>
      <c r="G17" s="25">
        <v>139287089</v>
      </c>
      <c r="H17" s="26">
        <v>118557437</v>
      </c>
      <c r="I17" s="24">
        <v>102272551</v>
      </c>
      <c r="J17" s="6">
        <v>107447498</v>
      </c>
      <c r="K17" s="25">
        <v>113646550</v>
      </c>
    </row>
    <row r="18" spans="1:11" ht="13.5">
      <c r="A18" s="33" t="s">
        <v>26</v>
      </c>
      <c r="B18" s="34">
        <f>SUM(B11:B17)</f>
        <v>222241050</v>
      </c>
      <c r="C18" s="35">
        <f aca="true" t="shared" si="1" ref="C18:K18">SUM(C11:C17)</f>
        <v>253219258</v>
      </c>
      <c r="D18" s="36">
        <f t="shared" si="1"/>
        <v>267472615</v>
      </c>
      <c r="E18" s="34">
        <f t="shared" si="1"/>
        <v>271204986</v>
      </c>
      <c r="F18" s="35">
        <f t="shared" si="1"/>
        <v>299272422</v>
      </c>
      <c r="G18" s="37">
        <f t="shared" si="1"/>
        <v>299272422</v>
      </c>
      <c r="H18" s="38">
        <f t="shared" si="1"/>
        <v>246750042</v>
      </c>
      <c r="I18" s="34">
        <f t="shared" si="1"/>
        <v>273724065</v>
      </c>
      <c r="J18" s="35">
        <f t="shared" si="1"/>
        <v>287471589</v>
      </c>
      <c r="K18" s="37">
        <f t="shared" si="1"/>
        <v>304472086</v>
      </c>
    </row>
    <row r="19" spans="1:11" ht="13.5">
      <c r="A19" s="33" t="s">
        <v>27</v>
      </c>
      <c r="B19" s="39">
        <f>+B10-B18</f>
        <v>-24611609</v>
      </c>
      <c r="C19" s="40">
        <f aca="true" t="shared" si="2" ref="C19:K19">+C10-C18</f>
        <v>-38657555</v>
      </c>
      <c r="D19" s="41">
        <f t="shared" si="2"/>
        <v>-33500809</v>
      </c>
      <c r="E19" s="39">
        <f t="shared" si="2"/>
        <v>-19153431</v>
      </c>
      <c r="F19" s="40">
        <f t="shared" si="2"/>
        <v>13186435</v>
      </c>
      <c r="G19" s="42">
        <f t="shared" si="2"/>
        <v>13186435</v>
      </c>
      <c r="H19" s="43">
        <f t="shared" si="2"/>
        <v>158337644</v>
      </c>
      <c r="I19" s="39">
        <f t="shared" si="2"/>
        <v>29455698</v>
      </c>
      <c r="J19" s="40">
        <f t="shared" si="2"/>
        <v>29325201</v>
      </c>
      <c r="K19" s="42">
        <f t="shared" si="2"/>
        <v>29888318</v>
      </c>
    </row>
    <row r="20" spans="1:11" ht="25.5">
      <c r="A20" s="44" t="s">
        <v>28</v>
      </c>
      <c r="B20" s="45">
        <v>33733123</v>
      </c>
      <c r="C20" s="46">
        <v>31166000</v>
      </c>
      <c r="D20" s="47">
        <v>33503596</v>
      </c>
      <c r="E20" s="45">
        <v>35729150</v>
      </c>
      <c r="F20" s="46">
        <v>39229150</v>
      </c>
      <c r="G20" s="48">
        <v>39229150</v>
      </c>
      <c r="H20" s="49">
        <v>30006760</v>
      </c>
      <c r="I20" s="45">
        <v>31721450</v>
      </c>
      <c r="J20" s="46">
        <v>34073650</v>
      </c>
      <c r="K20" s="48">
        <v>35479650</v>
      </c>
    </row>
    <row r="21" spans="1:11" ht="63.75">
      <c r="A21" s="50" t="s">
        <v>131</v>
      </c>
      <c r="B21" s="51">
        <v>107755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9229269</v>
      </c>
      <c r="C22" s="58">
        <f aca="true" t="shared" si="3" ref="C22:K22">SUM(C19:C21)</f>
        <v>-7491555</v>
      </c>
      <c r="D22" s="59">
        <f t="shared" si="3"/>
        <v>2787</v>
      </c>
      <c r="E22" s="57">
        <f t="shared" si="3"/>
        <v>16575719</v>
      </c>
      <c r="F22" s="58">
        <f t="shared" si="3"/>
        <v>52415585</v>
      </c>
      <c r="G22" s="60">
        <f t="shared" si="3"/>
        <v>52415585</v>
      </c>
      <c r="H22" s="61">
        <f t="shared" si="3"/>
        <v>188344404</v>
      </c>
      <c r="I22" s="57">
        <f t="shared" si="3"/>
        <v>61177148</v>
      </c>
      <c r="J22" s="58">
        <f t="shared" si="3"/>
        <v>63398851</v>
      </c>
      <c r="K22" s="60">
        <f t="shared" si="3"/>
        <v>65367968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9229269</v>
      </c>
      <c r="C24" s="40">
        <f aca="true" t="shared" si="4" ref="C24:K24">SUM(C22:C23)</f>
        <v>-7491555</v>
      </c>
      <c r="D24" s="41">
        <f t="shared" si="4"/>
        <v>2787</v>
      </c>
      <c r="E24" s="39">
        <f t="shared" si="4"/>
        <v>16575719</v>
      </c>
      <c r="F24" s="40">
        <f t="shared" si="4"/>
        <v>52415585</v>
      </c>
      <c r="G24" s="42">
        <f t="shared" si="4"/>
        <v>52415585</v>
      </c>
      <c r="H24" s="43">
        <f t="shared" si="4"/>
        <v>188344404</v>
      </c>
      <c r="I24" s="39">
        <f t="shared" si="4"/>
        <v>61177148</v>
      </c>
      <c r="J24" s="40">
        <f t="shared" si="4"/>
        <v>63398851</v>
      </c>
      <c r="K24" s="42">
        <f t="shared" si="4"/>
        <v>65367968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531260320</v>
      </c>
      <c r="C27" s="7">
        <v>629416208</v>
      </c>
      <c r="D27" s="69">
        <v>692014697</v>
      </c>
      <c r="E27" s="70">
        <v>49072941</v>
      </c>
      <c r="F27" s="7">
        <v>52836156</v>
      </c>
      <c r="G27" s="71">
        <v>52836156</v>
      </c>
      <c r="H27" s="72">
        <v>43494110</v>
      </c>
      <c r="I27" s="70">
        <v>50266951</v>
      </c>
      <c r="J27" s="7">
        <v>52780298</v>
      </c>
      <c r="K27" s="71">
        <v>55947116</v>
      </c>
    </row>
    <row r="28" spans="1:11" ht="13.5">
      <c r="A28" s="73" t="s">
        <v>33</v>
      </c>
      <c r="B28" s="6">
        <v>290949174</v>
      </c>
      <c r="C28" s="6">
        <v>377184418</v>
      </c>
      <c r="D28" s="23">
        <v>379101012</v>
      </c>
      <c r="E28" s="24">
        <v>36563565</v>
      </c>
      <c r="F28" s="6">
        <v>49146156</v>
      </c>
      <c r="G28" s="25">
        <v>49146156</v>
      </c>
      <c r="H28" s="26">
        <v>0</v>
      </c>
      <c r="I28" s="24">
        <v>31721451</v>
      </c>
      <c r="J28" s="6">
        <v>33307523</v>
      </c>
      <c r="K28" s="25">
        <v>35305974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181948530</v>
      </c>
      <c r="C31" s="6">
        <v>189023271</v>
      </c>
      <c r="D31" s="23">
        <v>208316354</v>
      </c>
      <c r="E31" s="24">
        <v>3600000</v>
      </c>
      <c r="F31" s="6">
        <v>3290000</v>
      </c>
      <c r="G31" s="25">
        <v>3290000</v>
      </c>
      <c r="H31" s="26">
        <v>0</v>
      </c>
      <c r="I31" s="24">
        <v>18545500</v>
      </c>
      <c r="J31" s="6">
        <v>19472775</v>
      </c>
      <c r="K31" s="25">
        <v>20641142</v>
      </c>
    </row>
    <row r="32" spans="1:11" ht="13.5">
      <c r="A32" s="33" t="s">
        <v>36</v>
      </c>
      <c r="B32" s="7">
        <f>SUM(B28:B31)</f>
        <v>472897704</v>
      </c>
      <c r="C32" s="7">
        <f aca="true" t="shared" si="5" ref="C32:K32">SUM(C28:C31)</f>
        <v>566207689</v>
      </c>
      <c r="D32" s="69">
        <f t="shared" si="5"/>
        <v>587417366</v>
      </c>
      <c r="E32" s="70">
        <f t="shared" si="5"/>
        <v>40163565</v>
      </c>
      <c r="F32" s="7">
        <f t="shared" si="5"/>
        <v>52436156</v>
      </c>
      <c r="G32" s="71">
        <f t="shared" si="5"/>
        <v>52436156</v>
      </c>
      <c r="H32" s="72">
        <f t="shared" si="5"/>
        <v>0</v>
      </c>
      <c r="I32" s="70">
        <f t="shared" si="5"/>
        <v>50266951</v>
      </c>
      <c r="J32" s="7">
        <f t="shared" si="5"/>
        <v>52780298</v>
      </c>
      <c r="K32" s="71">
        <f t="shared" si="5"/>
        <v>55947116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57572756</v>
      </c>
      <c r="C35" s="6">
        <v>108723185</v>
      </c>
      <c r="D35" s="23">
        <v>60940598</v>
      </c>
      <c r="E35" s="24">
        <v>107719913</v>
      </c>
      <c r="F35" s="6">
        <v>355030999</v>
      </c>
      <c r="G35" s="25">
        <v>355030999</v>
      </c>
      <c r="H35" s="26">
        <v>138613725</v>
      </c>
      <c r="I35" s="24">
        <v>88520310</v>
      </c>
      <c r="J35" s="6">
        <v>84919052</v>
      </c>
      <c r="K35" s="25">
        <v>122513503</v>
      </c>
    </row>
    <row r="36" spans="1:11" ht="13.5">
      <c r="A36" s="22" t="s">
        <v>39</v>
      </c>
      <c r="B36" s="6">
        <v>393848397</v>
      </c>
      <c r="C36" s="6">
        <v>450716509</v>
      </c>
      <c r="D36" s="23">
        <v>481740320</v>
      </c>
      <c r="E36" s="24">
        <v>377124573</v>
      </c>
      <c r="F36" s="6">
        <v>522761025</v>
      </c>
      <c r="G36" s="25">
        <v>522761025</v>
      </c>
      <c r="H36" s="26">
        <v>26931286</v>
      </c>
      <c r="I36" s="24">
        <v>421300869</v>
      </c>
      <c r="J36" s="6">
        <v>474059182</v>
      </c>
      <c r="K36" s="25">
        <v>496521912</v>
      </c>
    </row>
    <row r="37" spans="1:11" ht="13.5">
      <c r="A37" s="22" t="s">
        <v>40</v>
      </c>
      <c r="B37" s="6">
        <v>70572825</v>
      </c>
      <c r="C37" s="6">
        <v>133260463</v>
      </c>
      <c r="D37" s="23">
        <v>101908820</v>
      </c>
      <c r="E37" s="24">
        <v>55156387</v>
      </c>
      <c r="F37" s="6">
        <v>4515688</v>
      </c>
      <c r="G37" s="25">
        <v>4515688</v>
      </c>
      <c r="H37" s="26">
        <v>-22844408</v>
      </c>
      <c r="I37" s="24">
        <v>10481107</v>
      </c>
      <c r="J37" s="6">
        <v>12120075</v>
      </c>
      <c r="K37" s="25">
        <v>13686555</v>
      </c>
    </row>
    <row r="38" spans="1:11" ht="13.5">
      <c r="A38" s="22" t="s">
        <v>41</v>
      </c>
      <c r="B38" s="6">
        <v>0</v>
      </c>
      <c r="C38" s="6">
        <v>0</v>
      </c>
      <c r="D38" s="23">
        <v>881827</v>
      </c>
      <c r="E38" s="24">
        <v>27178334</v>
      </c>
      <c r="F38" s="6">
        <v>-27643504</v>
      </c>
      <c r="G38" s="25">
        <v>-27643504</v>
      </c>
      <c r="H38" s="26">
        <v>0</v>
      </c>
      <c r="I38" s="24">
        <v>14159685</v>
      </c>
      <c r="J38" s="6">
        <v>16234356</v>
      </c>
      <c r="K38" s="25">
        <v>2800818</v>
      </c>
    </row>
    <row r="39" spans="1:11" ht="13.5">
      <c r="A39" s="22" t="s">
        <v>42</v>
      </c>
      <c r="B39" s="6">
        <v>371619059</v>
      </c>
      <c r="C39" s="6">
        <v>433670786</v>
      </c>
      <c r="D39" s="23">
        <v>439887484</v>
      </c>
      <c r="E39" s="24">
        <v>385934046</v>
      </c>
      <c r="F39" s="6">
        <v>848504255</v>
      </c>
      <c r="G39" s="25">
        <v>848504255</v>
      </c>
      <c r="H39" s="26">
        <v>45015</v>
      </c>
      <c r="I39" s="24">
        <v>424003239</v>
      </c>
      <c r="J39" s="6">
        <v>467224952</v>
      </c>
      <c r="K39" s="25">
        <v>537180074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9243794</v>
      </c>
      <c r="D42" s="23">
        <v>22807968</v>
      </c>
      <c r="E42" s="24">
        <v>275820983</v>
      </c>
      <c r="F42" s="6">
        <v>313933983</v>
      </c>
      <c r="G42" s="25">
        <v>313933983</v>
      </c>
      <c r="H42" s="26">
        <v>-6752473</v>
      </c>
      <c r="I42" s="24">
        <v>47094958</v>
      </c>
      <c r="J42" s="6">
        <v>59909027</v>
      </c>
      <c r="K42" s="25">
        <v>53116340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-4467601</v>
      </c>
      <c r="F43" s="6">
        <v>-4467601</v>
      </c>
      <c r="G43" s="25">
        <v>-4467601</v>
      </c>
      <c r="H43" s="26">
        <v>0</v>
      </c>
      <c r="I43" s="24">
        <v>-50266951</v>
      </c>
      <c r="J43" s="6">
        <v>-52780298</v>
      </c>
      <c r="K43" s="25">
        <v>-55947115</v>
      </c>
    </row>
    <row r="44" spans="1:11" ht="13.5">
      <c r="A44" s="22" t="s">
        <v>46</v>
      </c>
      <c r="B44" s="6">
        <v>9836</v>
      </c>
      <c r="C44" s="6">
        <v>-9836</v>
      </c>
      <c r="D44" s="23">
        <v>715299</v>
      </c>
      <c r="E44" s="24">
        <v>3730301</v>
      </c>
      <c r="F44" s="6">
        <v>-4298686</v>
      </c>
      <c r="G44" s="25">
        <v>-4298686</v>
      </c>
      <c r="H44" s="26">
        <v>-13401</v>
      </c>
      <c r="I44" s="24">
        <v>-62101</v>
      </c>
      <c r="J44" s="6">
        <v>0</v>
      </c>
      <c r="K44" s="25">
        <v>0</v>
      </c>
    </row>
    <row r="45" spans="1:11" ht="13.5">
      <c r="A45" s="33" t="s">
        <v>47</v>
      </c>
      <c r="B45" s="7">
        <v>9836</v>
      </c>
      <c r="C45" s="7">
        <v>9357827</v>
      </c>
      <c r="D45" s="69">
        <v>23522404</v>
      </c>
      <c r="E45" s="70">
        <v>310007742</v>
      </c>
      <c r="F45" s="7">
        <v>309337977</v>
      </c>
      <c r="G45" s="71">
        <v>309337977</v>
      </c>
      <c r="H45" s="72">
        <v>-7204254</v>
      </c>
      <c r="I45" s="70">
        <v>-3234094</v>
      </c>
      <c r="J45" s="7">
        <v>7128729</v>
      </c>
      <c r="K45" s="71">
        <v>-2830775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12292213</v>
      </c>
      <c r="C48" s="6">
        <v>47248102</v>
      </c>
      <c r="D48" s="23">
        <v>32497525</v>
      </c>
      <c r="E48" s="24">
        <v>44878366</v>
      </c>
      <c r="F48" s="6">
        <v>308104264</v>
      </c>
      <c r="G48" s="25">
        <v>308104264</v>
      </c>
      <c r="H48" s="26">
        <v>83382621</v>
      </c>
      <c r="I48" s="24">
        <v>19801641</v>
      </c>
      <c r="J48" s="6">
        <v>13079692</v>
      </c>
      <c r="K48" s="25">
        <v>19163475</v>
      </c>
    </row>
    <row r="49" spans="1:11" ht="13.5">
      <c r="A49" s="22" t="s">
        <v>50</v>
      </c>
      <c r="B49" s="6">
        <f>+B75</f>
        <v>76687430</v>
      </c>
      <c r="C49" s="6">
        <f aca="true" t="shared" si="6" ref="C49:K49">+C75</f>
        <v>189438375</v>
      </c>
      <c r="D49" s="23">
        <f t="shared" si="6"/>
        <v>118713531.59593464</v>
      </c>
      <c r="E49" s="24">
        <f t="shared" si="6"/>
        <v>40031108.835158885</v>
      </c>
      <c r="F49" s="6">
        <f t="shared" si="6"/>
        <v>-34156711.68324308</v>
      </c>
      <c r="G49" s="25">
        <f t="shared" si="6"/>
        <v>-34156711.68324308</v>
      </c>
      <c r="H49" s="26">
        <f t="shared" si="6"/>
        <v>-26011844</v>
      </c>
      <c r="I49" s="24">
        <f t="shared" si="6"/>
        <v>-21245881.205744058</v>
      </c>
      <c r="J49" s="6">
        <f t="shared" si="6"/>
        <v>-20872750.981331743</v>
      </c>
      <c r="K49" s="25">
        <f t="shared" si="6"/>
        <v>-20910318.6110024</v>
      </c>
    </row>
    <row r="50" spans="1:11" ht="13.5">
      <c r="A50" s="33" t="s">
        <v>51</v>
      </c>
      <c r="B50" s="7">
        <f>+B48-B49</f>
        <v>-64395217</v>
      </c>
      <c r="C50" s="7">
        <f aca="true" t="shared" si="7" ref="C50:K50">+C48-C49</f>
        <v>-142190273</v>
      </c>
      <c r="D50" s="69">
        <f t="shared" si="7"/>
        <v>-86216006.59593464</v>
      </c>
      <c r="E50" s="70">
        <f t="shared" si="7"/>
        <v>4847257.1648411155</v>
      </c>
      <c r="F50" s="7">
        <f t="shared" si="7"/>
        <v>342260975.6832431</v>
      </c>
      <c r="G50" s="71">
        <f t="shared" si="7"/>
        <v>342260975.6832431</v>
      </c>
      <c r="H50" s="72">
        <f t="shared" si="7"/>
        <v>109394465</v>
      </c>
      <c r="I50" s="70">
        <f t="shared" si="7"/>
        <v>41047522.20574406</v>
      </c>
      <c r="J50" s="7">
        <f t="shared" si="7"/>
        <v>33952442.98133174</v>
      </c>
      <c r="K50" s="71">
        <f t="shared" si="7"/>
        <v>40073793.6110024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342162865</v>
      </c>
      <c r="C53" s="6">
        <v>414959074</v>
      </c>
      <c r="D53" s="23">
        <v>455137256</v>
      </c>
      <c r="E53" s="24">
        <v>353726249</v>
      </c>
      <c r="F53" s="6">
        <v>494047606</v>
      </c>
      <c r="G53" s="25">
        <v>494047606</v>
      </c>
      <c r="H53" s="26">
        <v>4311289</v>
      </c>
      <c r="I53" s="24">
        <v>383579418</v>
      </c>
      <c r="J53" s="6">
        <v>434451659</v>
      </c>
      <c r="K53" s="25">
        <v>454537938</v>
      </c>
    </row>
    <row r="54" spans="1:11" ht="13.5">
      <c r="A54" s="22" t="s">
        <v>54</v>
      </c>
      <c r="B54" s="6">
        <v>0</v>
      </c>
      <c r="C54" s="6">
        <v>34118922</v>
      </c>
      <c r="D54" s="23">
        <v>33236006</v>
      </c>
      <c r="E54" s="24">
        <v>31000000</v>
      </c>
      <c r="F54" s="6">
        <v>32500000</v>
      </c>
      <c r="G54" s="25">
        <v>32500000</v>
      </c>
      <c r="H54" s="26">
        <v>16701990</v>
      </c>
      <c r="I54" s="24">
        <v>32500000</v>
      </c>
      <c r="J54" s="6">
        <v>34125000</v>
      </c>
      <c r="K54" s="25">
        <v>36172500</v>
      </c>
    </row>
    <row r="55" spans="1:11" ht="13.5">
      <c r="A55" s="22" t="s">
        <v>55</v>
      </c>
      <c r="B55" s="6">
        <v>453038849</v>
      </c>
      <c r="C55" s="6">
        <v>500028521</v>
      </c>
      <c r="D55" s="23">
        <v>519014891</v>
      </c>
      <c r="E55" s="24">
        <v>7794072</v>
      </c>
      <c r="F55" s="6">
        <v>1093975</v>
      </c>
      <c r="G55" s="25">
        <v>1093975</v>
      </c>
      <c r="H55" s="26">
        <v>6815586</v>
      </c>
      <c r="I55" s="24">
        <v>1800000</v>
      </c>
      <c r="J55" s="6">
        <v>35197523</v>
      </c>
      <c r="K55" s="25">
        <v>37309374</v>
      </c>
    </row>
    <row r="56" spans="1:11" ht="13.5">
      <c r="A56" s="22" t="s">
        <v>56</v>
      </c>
      <c r="B56" s="6">
        <v>3680524</v>
      </c>
      <c r="C56" s="6">
        <v>10149108</v>
      </c>
      <c r="D56" s="23">
        <v>6511484</v>
      </c>
      <c r="E56" s="24">
        <v>10700000</v>
      </c>
      <c r="F56" s="6">
        <v>9700000</v>
      </c>
      <c r="G56" s="25">
        <v>9700000</v>
      </c>
      <c r="H56" s="26">
        <v>6056560</v>
      </c>
      <c r="I56" s="24">
        <v>5250000</v>
      </c>
      <c r="J56" s="6">
        <v>5512500</v>
      </c>
      <c r="K56" s="25">
        <v>5843250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28950</v>
      </c>
      <c r="C62" s="98">
        <v>28950</v>
      </c>
      <c r="D62" s="99">
        <v>28950</v>
      </c>
      <c r="E62" s="97">
        <v>28950</v>
      </c>
      <c r="F62" s="98">
        <v>28950</v>
      </c>
      <c r="G62" s="99">
        <v>28950</v>
      </c>
      <c r="H62" s="100">
        <v>28950</v>
      </c>
      <c r="I62" s="97">
        <v>28950</v>
      </c>
      <c r="J62" s="98">
        <v>28950</v>
      </c>
      <c r="K62" s="99">
        <v>28950</v>
      </c>
    </row>
    <row r="63" spans="1:11" ht="13.5">
      <c r="A63" s="96" t="s">
        <v>62</v>
      </c>
      <c r="B63" s="97">
        <v>17013</v>
      </c>
      <c r="C63" s="98">
        <v>17013</v>
      </c>
      <c r="D63" s="99">
        <v>17013</v>
      </c>
      <c r="E63" s="97">
        <v>17013</v>
      </c>
      <c r="F63" s="98">
        <v>17013</v>
      </c>
      <c r="G63" s="99">
        <v>17013</v>
      </c>
      <c r="H63" s="100">
        <v>17013</v>
      </c>
      <c r="I63" s="97">
        <v>17013</v>
      </c>
      <c r="J63" s="98">
        <v>17013</v>
      </c>
      <c r="K63" s="99">
        <v>17013</v>
      </c>
    </row>
    <row r="64" spans="1:11" ht="13.5">
      <c r="A64" s="96" t="s">
        <v>63</v>
      </c>
      <c r="B64" s="97">
        <v>79987</v>
      </c>
      <c r="C64" s="98">
        <v>79987</v>
      </c>
      <c r="D64" s="99">
        <v>79987</v>
      </c>
      <c r="E64" s="97">
        <v>79987</v>
      </c>
      <c r="F64" s="98">
        <v>79987</v>
      </c>
      <c r="G64" s="99">
        <v>79987</v>
      </c>
      <c r="H64" s="100">
        <v>79987</v>
      </c>
      <c r="I64" s="97">
        <v>79987</v>
      </c>
      <c r="J64" s="98">
        <v>79987</v>
      </c>
      <c r="K64" s="99">
        <v>79987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0.003905921278806781</v>
      </c>
      <c r="E70" s="5">
        <f t="shared" si="8"/>
        <v>0.7130134995995265</v>
      </c>
      <c r="F70" s="5">
        <f t="shared" si="8"/>
        <v>0.4960201830202565</v>
      </c>
      <c r="G70" s="5">
        <f t="shared" si="8"/>
        <v>0.4960201830202565</v>
      </c>
      <c r="H70" s="5">
        <f t="shared" si="8"/>
        <v>0</v>
      </c>
      <c r="I70" s="5">
        <f t="shared" si="8"/>
        <v>0.48011799053152326</v>
      </c>
      <c r="J70" s="5">
        <f t="shared" si="8"/>
        <v>0.4777238962431917</v>
      </c>
      <c r="K70" s="5">
        <f t="shared" si="8"/>
        <v>0.47715216492970103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191600</v>
      </c>
      <c r="E71" s="2">
        <f t="shared" si="9"/>
        <v>35767878</v>
      </c>
      <c r="F71" s="2">
        <f t="shared" si="9"/>
        <v>35767878</v>
      </c>
      <c r="G71" s="2">
        <f t="shared" si="9"/>
        <v>35767878</v>
      </c>
      <c r="H71" s="2">
        <f t="shared" si="9"/>
        <v>0</v>
      </c>
      <c r="I71" s="2">
        <f t="shared" si="9"/>
        <v>43304584</v>
      </c>
      <c r="J71" s="2">
        <f t="shared" si="9"/>
        <v>45072555</v>
      </c>
      <c r="K71" s="2">
        <f t="shared" si="9"/>
        <v>47363761</v>
      </c>
    </row>
    <row r="72" spans="1:11" ht="12.75" hidden="1">
      <c r="A72" s="1" t="s">
        <v>136</v>
      </c>
      <c r="B72" s="2">
        <f>+B77</f>
        <v>40523505</v>
      </c>
      <c r="C72" s="2">
        <f aca="true" t="shared" si="10" ref="C72:K72">+C77</f>
        <v>43748776</v>
      </c>
      <c r="D72" s="2">
        <f t="shared" si="10"/>
        <v>49053728</v>
      </c>
      <c r="E72" s="2">
        <f t="shared" si="10"/>
        <v>50164377</v>
      </c>
      <c r="F72" s="2">
        <f t="shared" si="10"/>
        <v>72109723</v>
      </c>
      <c r="G72" s="2">
        <f t="shared" si="10"/>
        <v>72109723</v>
      </c>
      <c r="H72" s="2">
        <f t="shared" si="10"/>
        <v>70203602</v>
      </c>
      <c r="I72" s="2">
        <f t="shared" si="10"/>
        <v>90195712</v>
      </c>
      <c r="J72" s="2">
        <f t="shared" si="10"/>
        <v>94348546</v>
      </c>
      <c r="K72" s="2">
        <f t="shared" si="10"/>
        <v>99263431</v>
      </c>
    </row>
    <row r="73" spans="1:11" ht="12.75" hidden="1">
      <c r="A73" s="1" t="s">
        <v>137</v>
      </c>
      <c r="B73" s="2">
        <f>+B74</f>
        <v>-3992899.166666664</v>
      </c>
      <c r="C73" s="2">
        <f aca="true" t="shared" si="11" ref="C73:K73">+(C78+C80+C81+C82)-(B78+B80+B81+B82)</f>
        <v>16194540</v>
      </c>
      <c r="D73" s="2">
        <f t="shared" si="11"/>
        <v>-33032010</v>
      </c>
      <c r="E73" s="2">
        <f t="shared" si="11"/>
        <v>38866075</v>
      </c>
      <c r="F73" s="2">
        <f>+(F78+F80+F81+F82)-(D78+D80+D81+D82)</f>
        <v>18483662</v>
      </c>
      <c r="G73" s="2">
        <f>+(G78+G80+G81+G82)-(D78+D80+D81+D82)</f>
        <v>18483662</v>
      </c>
      <c r="H73" s="2">
        <f>+(H78+H80+H81+H82)-(D78+D80+D81+D82)</f>
        <v>26785083</v>
      </c>
      <c r="I73" s="2">
        <f>+(I78+I80+I81+I82)-(E78+E80+E81+E82)</f>
        <v>1409521</v>
      </c>
      <c r="J73" s="2">
        <f t="shared" si="11"/>
        <v>3120691</v>
      </c>
      <c r="K73" s="2">
        <f t="shared" si="11"/>
        <v>31510668</v>
      </c>
    </row>
    <row r="74" spans="1:11" ht="12.75" hidden="1">
      <c r="A74" s="1" t="s">
        <v>138</v>
      </c>
      <c r="B74" s="2">
        <f>+TREND(C74:E74)</f>
        <v>-3992899.166666664</v>
      </c>
      <c r="C74" s="2">
        <f>+C73</f>
        <v>16194540</v>
      </c>
      <c r="D74" s="2">
        <f aca="true" t="shared" si="12" ref="D74:K74">+D73</f>
        <v>-33032010</v>
      </c>
      <c r="E74" s="2">
        <f t="shared" si="12"/>
        <v>38866075</v>
      </c>
      <c r="F74" s="2">
        <f t="shared" si="12"/>
        <v>18483662</v>
      </c>
      <c r="G74" s="2">
        <f t="shared" si="12"/>
        <v>18483662</v>
      </c>
      <c r="H74" s="2">
        <f t="shared" si="12"/>
        <v>26785083</v>
      </c>
      <c r="I74" s="2">
        <f t="shared" si="12"/>
        <v>1409521</v>
      </c>
      <c r="J74" s="2">
        <f t="shared" si="12"/>
        <v>3120691</v>
      </c>
      <c r="K74" s="2">
        <f t="shared" si="12"/>
        <v>31510668</v>
      </c>
    </row>
    <row r="75" spans="1:11" ht="12.75" hidden="1">
      <c r="A75" s="1" t="s">
        <v>139</v>
      </c>
      <c r="B75" s="2">
        <f>+B84-(((B80+B81+B78)*B70)-B79)</f>
        <v>76687430</v>
      </c>
      <c r="C75" s="2">
        <f aca="true" t="shared" si="13" ref="C75:K75">+C84-(((C80+C81+C78)*C70)-C79)</f>
        <v>189438375</v>
      </c>
      <c r="D75" s="2">
        <f t="shared" si="13"/>
        <v>118713531.59593464</v>
      </c>
      <c r="E75" s="2">
        <f t="shared" si="13"/>
        <v>40031108.835158885</v>
      </c>
      <c r="F75" s="2">
        <f t="shared" si="13"/>
        <v>-34156711.68324308</v>
      </c>
      <c r="G75" s="2">
        <f t="shared" si="13"/>
        <v>-34156711.68324308</v>
      </c>
      <c r="H75" s="2">
        <f t="shared" si="13"/>
        <v>-26011844</v>
      </c>
      <c r="I75" s="2">
        <f t="shared" si="13"/>
        <v>-21245881.205744058</v>
      </c>
      <c r="J75" s="2">
        <f t="shared" si="13"/>
        <v>-20872750.981331743</v>
      </c>
      <c r="K75" s="2">
        <f t="shared" si="13"/>
        <v>-20910318.6110024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40523505</v>
      </c>
      <c r="C77" s="3">
        <v>43748776</v>
      </c>
      <c r="D77" s="3">
        <v>49053728</v>
      </c>
      <c r="E77" s="3">
        <v>50164377</v>
      </c>
      <c r="F77" s="3">
        <v>72109723</v>
      </c>
      <c r="G77" s="3">
        <v>72109723</v>
      </c>
      <c r="H77" s="3">
        <v>70203602</v>
      </c>
      <c r="I77" s="3">
        <v>90195712</v>
      </c>
      <c r="J77" s="3">
        <v>94348546</v>
      </c>
      <c r="K77" s="3">
        <v>99263431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4467601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51612543</v>
      </c>
      <c r="C79" s="3">
        <v>106660521</v>
      </c>
      <c r="D79" s="3">
        <v>60939930</v>
      </c>
      <c r="E79" s="3">
        <v>48526400</v>
      </c>
      <c r="F79" s="3">
        <v>0</v>
      </c>
      <c r="G79" s="3">
        <v>0</v>
      </c>
      <c r="H79" s="3">
        <v>-21887294</v>
      </c>
      <c r="I79" s="3">
        <v>5668000</v>
      </c>
      <c r="J79" s="3">
        <v>7070553</v>
      </c>
      <c r="K79" s="3">
        <v>8339151</v>
      </c>
    </row>
    <row r="80" spans="1:11" ht="12.75" hidden="1">
      <c r="A80" s="1" t="s">
        <v>68</v>
      </c>
      <c r="B80" s="3">
        <v>9094949</v>
      </c>
      <c r="C80" s="3">
        <v>34241118</v>
      </c>
      <c r="D80" s="3">
        <v>14262424</v>
      </c>
      <c r="E80" s="3">
        <v>57441401</v>
      </c>
      <c r="F80" s="3">
        <v>49647194</v>
      </c>
      <c r="G80" s="3">
        <v>49647194</v>
      </c>
      <c r="H80" s="3">
        <v>46417205</v>
      </c>
      <c r="I80" s="3">
        <v>63048516</v>
      </c>
      <c r="J80" s="3">
        <v>65885699</v>
      </c>
      <c r="K80" s="3">
        <v>69179984</v>
      </c>
    </row>
    <row r="81" spans="1:11" ht="12.75" hidden="1">
      <c r="A81" s="1" t="s">
        <v>69</v>
      </c>
      <c r="B81" s="3">
        <v>36185594</v>
      </c>
      <c r="C81" s="3">
        <v>27233965</v>
      </c>
      <c r="D81" s="3">
        <v>14180649</v>
      </c>
      <c r="E81" s="3">
        <v>2720459</v>
      </c>
      <c r="F81" s="3">
        <v>-2720459</v>
      </c>
      <c r="G81" s="3">
        <v>-2720459</v>
      </c>
      <c r="H81" s="3">
        <v>8810951</v>
      </c>
      <c r="I81" s="3">
        <v>2856482</v>
      </c>
      <c r="J81" s="3">
        <v>2999306</v>
      </c>
      <c r="K81" s="3">
        <v>3149271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2679687</v>
      </c>
      <c r="F82" s="3">
        <v>0</v>
      </c>
      <c r="G82" s="3">
        <v>0</v>
      </c>
      <c r="H82" s="3">
        <v>0</v>
      </c>
      <c r="I82" s="3">
        <v>2813671</v>
      </c>
      <c r="J82" s="3">
        <v>2954355</v>
      </c>
      <c r="K82" s="3">
        <v>31020773</v>
      </c>
    </row>
    <row r="83" spans="1:11" ht="12.75" hidden="1">
      <c r="A83" s="1" t="s">
        <v>71</v>
      </c>
      <c r="B83" s="3">
        <v>0</v>
      </c>
      <c r="C83" s="3">
        <v>0</v>
      </c>
      <c r="D83" s="3">
        <v>191600</v>
      </c>
      <c r="E83" s="3">
        <v>35767878</v>
      </c>
      <c r="F83" s="3">
        <v>35767878</v>
      </c>
      <c r="G83" s="3">
        <v>35767878</v>
      </c>
      <c r="H83" s="3">
        <v>0</v>
      </c>
      <c r="I83" s="3">
        <v>43304584</v>
      </c>
      <c r="J83" s="3">
        <v>45072555</v>
      </c>
      <c r="K83" s="3">
        <v>47363761</v>
      </c>
    </row>
    <row r="84" spans="1:11" ht="12.75" hidden="1">
      <c r="A84" s="1" t="s">
        <v>72</v>
      </c>
      <c r="B84" s="3">
        <v>25074887</v>
      </c>
      <c r="C84" s="3">
        <v>82777854</v>
      </c>
      <c r="D84" s="3">
        <v>57884698</v>
      </c>
      <c r="E84" s="3">
        <v>37586387</v>
      </c>
      <c r="F84" s="3">
        <v>-10880104</v>
      </c>
      <c r="G84" s="3">
        <v>-10880104</v>
      </c>
      <c r="H84" s="3">
        <v>-4124550</v>
      </c>
      <c r="I84" s="3">
        <v>4728294</v>
      </c>
      <c r="J84" s="3">
        <v>4964709</v>
      </c>
      <c r="K84" s="3">
        <v>5262591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109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21501098</v>
      </c>
      <c r="C5" s="6">
        <v>22120371</v>
      </c>
      <c r="D5" s="23">
        <v>18698762</v>
      </c>
      <c r="E5" s="24">
        <v>18999491</v>
      </c>
      <c r="F5" s="6">
        <v>28305754</v>
      </c>
      <c r="G5" s="25">
        <v>28305754</v>
      </c>
      <c r="H5" s="26">
        <v>27108472</v>
      </c>
      <c r="I5" s="24">
        <v>28306000</v>
      </c>
      <c r="J5" s="6">
        <v>29438000</v>
      </c>
      <c r="K5" s="25">
        <v>30616000</v>
      </c>
    </row>
    <row r="6" spans="1:11" ht="13.5">
      <c r="A6" s="22" t="s">
        <v>18</v>
      </c>
      <c r="B6" s="6">
        <v>2019611</v>
      </c>
      <c r="C6" s="6">
        <v>2077273</v>
      </c>
      <c r="D6" s="23">
        <v>2061655</v>
      </c>
      <c r="E6" s="24">
        <v>2447807</v>
      </c>
      <c r="F6" s="6">
        <v>2447807</v>
      </c>
      <c r="G6" s="25">
        <v>2447807</v>
      </c>
      <c r="H6" s="26">
        <v>2169374</v>
      </c>
      <c r="I6" s="24">
        <v>2138240</v>
      </c>
      <c r="J6" s="6">
        <v>2223770</v>
      </c>
      <c r="K6" s="25">
        <v>2312720</v>
      </c>
    </row>
    <row r="7" spans="1:11" ht="13.5">
      <c r="A7" s="22" t="s">
        <v>19</v>
      </c>
      <c r="B7" s="6">
        <v>-215779</v>
      </c>
      <c r="C7" s="6">
        <v>0</v>
      </c>
      <c r="D7" s="23">
        <v>1592393</v>
      </c>
      <c r="E7" s="24">
        <v>1248000</v>
      </c>
      <c r="F7" s="6">
        <v>1248000</v>
      </c>
      <c r="G7" s="25">
        <v>1248000</v>
      </c>
      <c r="H7" s="26">
        <v>805471</v>
      </c>
      <c r="I7" s="24">
        <v>1297920</v>
      </c>
      <c r="J7" s="6">
        <v>1349837</v>
      </c>
      <c r="K7" s="25">
        <v>1403830</v>
      </c>
    </row>
    <row r="8" spans="1:11" ht="13.5">
      <c r="A8" s="22" t="s">
        <v>20</v>
      </c>
      <c r="B8" s="6">
        <v>101720248</v>
      </c>
      <c r="C8" s="6">
        <v>103820370</v>
      </c>
      <c r="D8" s="23">
        <v>118670977</v>
      </c>
      <c r="E8" s="24">
        <v>124897000</v>
      </c>
      <c r="F8" s="6">
        <v>146508000</v>
      </c>
      <c r="G8" s="25">
        <v>146508000</v>
      </c>
      <c r="H8" s="26">
        <v>154583045</v>
      </c>
      <c r="I8" s="24">
        <v>162189000</v>
      </c>
      <c r="J8" s="6">
        <v>136228560</v>
      </c>
      <c r="K8" s="25">
        <v>141677703</v>
      </c>
    </row>
    <row r="9" spans="1:11" ht="13.5">
      <c r="A9" s="22" t="s">
        <v>21</v>
      </c>
      <c r="B9" s="6">
        <v>5155837</v>
      </c>
      <c r="C9" s="6">
        <v>13179381</v>
      </c>
      <c r="D9" s="23">
        <v>10324476</v>
      </c>
      <c r="E9" s="24">
        <v>11229345</v>
      </c>
      <c r="F9" s="6">
        <v>10345345</v>
      </c>
      <c r="G9" s="25">
        <v>10345345</v>
      </c>
      <c r="H9" s="26">
        <v>4829622</v>
      </c>
      <c r="I9" s="24">
        <v>5937393</v>
      </c>
      <c r="J9" s="6">
        <v>4318861</v>
      </c>
      <c r="K9" s="25">
        <v>4491614</v>
      </c>
    </row>
    <row r="10" spans="1:11" ht="25.5">
      <c r="A10" s="27" t="s">
        <v>128</v>
      </c>
      <c r="B10" s="28">
        <f>SUM(B5:B9)</f>
        <v>130181015</v>
      </c>
      <c r="C10" s="29">
        <f aca="true" t="shared" si="0" ref="C10:K10">SUM(C5:C9)</f>
        <v>141197395</v>
      </c>
      <c r="D10" s="30">
        <f t="shared" si="0"/>
        <v>151348263</v>
      </c>
      <c r="E10" s="28">
        <f t="shared" si="0"/>
        <v>158821643</v>
      </c>
      <c r="F10" s="29">
        <f t="shared" si="0"/>
        <v>188854906</v>
      </c>
      <c r="G10" s="31">
        <f t="shared" si="0"/>
        <v>188854906</v>
      </c>
      <c r="H10" s="32">
        <f t="shared" si="0"/>
        <v>189495984</v>
      </c>
      <c r="I10" s="28">
        <f t="shared" si="0"/>
        <v>199868553</v>
      </c>
      <c r="J10" s="29">
        <f t="shared" si="0"/>
        <v>173559028</v>
      </c>
      <c r="K10" s="31">
        <f t="shared" si="0"/>
        <v>180501867</v>
      </c>
    </row>
    <row r="11" spans="1:11" ht="13.5">
      <c r="A11" s="22" t="s">
        <v>22</v>
      </c>
      <c r="B11" s="6">
        <v>68441816</v>
      </c>
      <c r="C11" s="6">
        <v>73413609</v>
      </c>
      <c r="D11" s="23">
        <v>79090439</v>
      </c>
      <c r="E11" s="24">
        <v>86634122</v>
      </c>
      <c r="F11" s="6">
        <v>86659711</v>
      </c>
      <c r="G11" s="25">
        <v>86659711</v>
      </c>
      <c r="H11" s="26">
        <v>79561439</v>
      </c>
      <c r="I11" s="24">
        <v>77104407</v>
      </c>
      <c r="J11" s="6">
        <v>82501714</v>
      </c>
      <c r="K11" s="25">
        <v>88284512</v>
      </c>
    </row>
    <row r="12" spans="1:11" ht="13.5">
      <c r="A12" s="22" t="s">
        <v>23</v>
      </c>
      <c r="B12" s="6">
        <v>7917048</v>
      </c>
      <c r="C12" s="6">
        <v>7420389</v>
      </c>
      <c r="D12" s="23">
        <v>7211807</v>
      </c>
      <c r="E12" s="24">
        <v>8425748</v>
      </c>
      <c r="F12" s="6">
        <v>8425748</v>
      </c>
      <c r="G12" s="25">
        <v>8425748</v>
      </c>
      <c r="H12" s="26">
        <v>7263216</v>
      </c>
      <c r="I12" s="24">
        <v>10351072</v>
      </c>
      <c r="J12" s="6">
        <v>11075647</v>
      </c>
      <c r="K12" s="25">
        <v>11850944</v>
      </c>
    </row>
    <row r="13" spans="1:11" ht="13.5">
      <c r="A13" s="22" t="s">
        <v>129</v>
      </c>
      <c r="B13" s="6">
        <v>11612196</v>
      </c>
      <c r="C13" s="6">
        <v>42802130</v>
      </c>
      <c r="D13" s="23">
        <v>21903856</v>
      </c>
      <c r="E13" s="24">
        <v>19500000</v>
      </c>
      <c r="F13" s="6">
        <v>19500000</v>
      </c>
      <c r="G13" s="25">
        <v>19500000</v>
      </c>
      <c r="H13" s="26">
        <v>15369736</v>
      </c>
      <c r="I13" s="24">
        <v>20656178</v>
      </c>
      <c r="J13" s="6">
        <v>20475001</v>
      </c>
      <c r="K13" s="25">
        <v>21499000</v>
      </c>
    </row>
    <row r="14" spans="1:11" ht="13.5">
      <c r="A14" s="22" t="s">
        <v>24</v>
      </c>
      <c r="B14" s="6">
        <v>1034744</v>
      </c>
      <c r="C14" s="6">
        <v>1337112</v>
      </c>
      <c r="D14" s="23">
        <v>567005</v>
      </c>
      <c r="E14" s="24">
        <v>150000</v>
      </c>
      <c r="F14" s="6">
        <v>600000</v>
      </c>
      <c r="G14" s="25">
        <v>600000</v>
      </c>
      <c r="H14" s="26">
        <v>1199</v>
      </c>
      <c r="I14" s="24">
        <v>600000</v>
      </c>
      <c r="J14" s="6">
        <v>624000</v>
      </c>
      <c r="K14" s="25">
        <v>648960</v>
      </c>
    </row>
    <row r="15" spans="1:11" ht="13.5">
      <c r="A15" s="22" t="s">
        <v>130</v>
      </c>
      <c r="B15" s="6">
        <v>35515</v>
      </c>
      <c r="C15" s="6">
        <v>500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22" t="s">
        <v>20</v>
      </c>
      <c r="B16" s="6">
        <v>2750961</v>
      </c>
      <c r="C16" s="6">
        <v>2085837</v>
      </c>
      <c r="D16" s="23">
        <v>468220</v>
      </c>
      <c r="E16" s="24">
        <v>2065000</v>
      </c>
      <c r="F16" s="6">
        <v>3805000</v>
      </c>
      <c r="G16" s="25">
        <v>3805000</v>
      </c>
      <c r="H16" s="26">
        <v>2801894</v>
      </c>
      <c r="I16" s="24">
        <v>4275000</v>
      </c>
      <c r="J16" s="6">
        <v>4446000</v>
      </c>
      <c r="K16" s="25">
        <v>4623840</v>
      </c>
    </row>
    <row r="17" spans="1:11" ht="13.5">
      <c r="A17" s="22" t="s">
        <v>25</v>
      </c>
      <c r="B17" s="6">
        <v>51297878</v>
      </c>
      <c r="C17" s="6">
        <v>55581256</v>
      </c>
      <c r="D17" s="23">
        <v>59793636</v>
      </c>
      <c r="E17" s="24">
        <v>57227357</v>
      </c>
      <c r="F17" s="6">
        <v>65433372</v>
      </c>
      <c r="G17" s="25">
        <v>65433372</v>
      </c>
      <c r="H17" s="26">
        <v>50327211</v>
      </c>
      <c r="I17" s="24">
        <v>102396677</v>
      </c>
      <c r="J17" s="6">
        <v>74159344</v>
      </c>
      <c r="K17" s="25">
        <v>64274554</v>
      </c>
    </row>
    <row r="18" spans="1:11" ht="13.5">
      <c r="A18" s="33" t="s">
        <v>26</v>
      </c>
      <c r="B18" s="34">
        <f>SUM(B11:B17)</f>
        <v>143090158</v>
      </c>
      <c r="C18" s="35">
        <f aca="true" t="shared" si="1" ref="C18:K18">SUM(C11:C17)</f>
        <v>182640833</v>
      </c>
      <c r="D18" s="36">
        <f t="shared" si="1"/>
        <v>169034963</v>
      </c>
      <c r="E18" s="34">
        <f t="shared" si="1"/>
        <v>174002227</v>
      </c>
      <c r="F18" s="35">
        <f t="shared" si="1"/>
        <v>184423831</v>
      </c>
      <c r="G18" s="37">
        <f t="shared" si="1"/>
        <v>184423831</v>
      </c>
      <c r="H18" s="38">
        <f t="shared" si="1"/>
        <v>155324695</v>
      </c>
      <c r="I18" s="34">
        <f t="shared" si="1"/>
        <v>215383334</v>
      </c>
      <c r="J18" s="35">
        <f t="shared" si="1"/>
        <v>193281706</v>
      </c>
      <c r="K18" s="37">
        <f t="shared" si="1"/>
        <v>191181810</v>
      </c>
    </row>
    <row r="19" spans="1:11" ht="13.5">
      <c r="A19" s="33" t="s">
        <v>27</v>
      </c>
      <c r="B19" s="39">
        <f>+B10-B18</f>
        <v>-12909143</v>
      </c>
      <c r="C19" s="40">
        <f aca="true" t="shared" si="2" ref="C19:K19">+C10-C18</f>
        <v>-41443438</v>
      </c>
      <c r="D19" s="41">
        <f t="shared" si="2"/>
        <v>-17686700</v>
      </c>
      <c r="E19" s="39">
        <f t="shared" si="2"/>
        <v>-15180584</v>
      </c>
      <c r="F19" s="40">
        <f t="shared" si="2"/>
        <v>4431075</v>
      </c>
      <c r="G19" s="42">
        <f t="shared" si="2"/>
        <v>4431075</v>
      </c>
      <c r="H19" s="43">
        <f t="shared" si="2"/>
        <v>34171289</v>
      </c>
      <c r="I19" s="39">
        <f t="shared" si="2"/>
        <v>-15514781</v>
      </c>
      <c r="J19" s="40">
        <f t="shared" si="2"/>
        <v>-19722678</v>
      </c>
      <c r="K19" s="42">
        <f t="shared" si="2"/>
        <v>-10679943</v>
      </c>
    </row>
    <row r="20" spans="1:11" ht="25.5">
      <c r="A20" s="44" t="s">
        <v>28</v>
      </c>
      <c r="B20" s="45">
        <v>21718642</v>
      </c>
      <c r="C20" s="46">
        <v>20269239</v>
      </c>
      <c r="D20" s="47">
        <v>24079361</v>
      </c>
      <c r="E20" s="45">
        <v>31489000</v>
      </c>
      <c r="F20" s="46">
        <v>33007350</v>
      </c>
      <c r="G20" s="48">
        <v>33007350</v>
      </c>
      <c r="H20" s="49">
        <v>31968035</v>
      </c>
      <c r="I20" s="45">
        <v>22360000</v>
      </c>
      <c r="J20" s="46">
        <v>23254400</v>
      </c>
      <c r="K20" s="48">
        <v>24184576</v>
      </c>
    </row>
    <row r="21" spans="1:11" ht="63.75">
      <c r="A21" s="50" t="s">
        <v>131</v>
      </c>
      <c r="B21" s="51">
        <v>60092</v>
      </c>
      <c r="C21" s="52">
        <v>171909</v>
      </c>
      <c r="D21" s="53">
        <v>454808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8869591</v>
      </c>
      <c r="C22" s="58">
        <f aca="true" t="shared" si="3" ref="C22:K22">SUM(C19:C21)</f>
        <v>-21002290</v>
      </c>
      <c r="D22" s="59">
        <f t="shared" si="3"/>
        <v>6847469</v>
      </c>
      <c r="E22" s="57">
        <f t="shared" si="3"/>
        <v>16308416</v>
      </c>
      <c r="F22" s="58">
        <f t="shared" si="3"/>
        <v>37438425</v>
      </c>
      <c r="G22" s="60">
        <f t="shared" si="3"/>
        <v>37438425</v>
      </c>
      <c r="H22" s="61">
        <f t="shared" si="3"/>
        <v>66139324</v>
      </c>
      <c r="I22" s="57">
        <f t="shared" si="3"/>
        <v>6845219</v>
      </c>
      <c r="J22" s="58">
        <f t="shared" si="3"/>
        <v>3531722</v>
      </c>
      <c r="K22" s="60">
        <f t="shared" si="3"/>
        <v>13504633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8869591</v>
      </c>
      <c r="C24" s="40">
        <f aca="true" t="shared" si="4" ref="C24:K24">SUM(C22:C23)</f>
        <v>-21002290</v>
      </c>
      <c r="D24" s="41">
        <f t="shared" si="4"/>
        <v>6847469</v>
      </c>
      <c r="E24" s="39">
        <f t="shared" si="4"/>
        <v>16308416</v>
      </c>
      <c r="F24" s="40">
        <f t="shared" si="4"/>
        <v>37438425</v>
      </c>
      <c r="G24" s="42">
        <f t="shared" si="4"/>
        <v>37438425</v>
      </c>
      <c r="H24" s="43">
        <f t="shared" si="4"/>
        <v>66139324</v>
      </c>
      <c r="I24" s="39">
        <f t="shared" si="4"/>
        <v>6845219</v>
      </c>
      <c r="J24" s="40">
        <f t="shared" si="4"/>
        <v>3531722</v>
      </c>
      <c r="K24" s="42">
        <f t="shared" si="4"/>
        <v>13504633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356074764</v>
      </c>
      <c r="C27" s="7">
        <v>335465632</v>
      </c>
      <c r="D27" s="69">
        <v>345071675</v>
      </c>
      <c r="E27" s="70">
        <v>34389000</v>
      </c>
      <c r="F27" s="7">
        <v>35977350</v>
      </c>
      <c r="G27" s="71">
        <v>35977350</v>
      </c>
      <c r="H27" s="72">
        <v>-315754420</v>
      </c>
      <c r="I27" s="70">
        <v>25565000</v>
      </c>
      <c r="J27" s="7">
        <v>25790880</v>
      </c>
      <c r="K27" s="71">
        <v>26824115</v>
      </c>
    </row>
    <row r="28" spans="1:11" ht="13.5">
      <c r="A28" s="73" t="s">
        <v>33</v>
      </c>
      <c r="B28" s="6">
        <v>-8231680</v>
      </c>
      <c r="C28" s="6">
        <v>17465705</v>
      </c>
      <c r="D28" s="23">
        <v>30526171</v>
      </c>
      <c r="E28" s="24">
        <v>31039000</v>
      </c>
      <c r="F28" s="6">
        <v>33007350</v>
      </c>
      <c r="G28" s="25">
        <v>33007350</v>
      </c>
      <c r="H28" s="26">
        <v>0</v>
      </c>
      <c r="I28" s="24">
        <v>22360000</v>
      </c>
      <c r="J28" s="6">
        <v>22091680</v>
      </c>
      <c r="K28" s="25">
        <v>22975347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363057276</v>
      </c>
      <c r="C31" s="6">
        <v>305516571</v>
      </c>
      <c r="D31" s="23">
        <v>302430671</v>
      </c>
      <c r="E31" s="24">
        <v>0</v>
      </c>
      <c r="F31" s="6">
        <v>2970000</v>
      </c>
      <c r="G31" s="25">
        <v>2970000</v>
      </c>
      <c r="H31" s="26">
        <v>0</v>
      </c>
      <c r="I31" s="24">
        <v>3205000</v>
      </c>
      <c r="J31" s="6">
        <v>3699200</v>
      </c>
      <c r="K31" s="25">
        <v>3848768</v>
      </c>
    </row>
    <row r="32" spans="1:11" ht="13.5">
      <c r="A32" s="33" t="s">
        <v>36</v>
      </c>
      <c r="B32" s="7">
        <f>SUM(B28:B31)</f>
        <v>354825596</v>
      </c>
      <c r="C32" s="7">
        <f aca="true" t="shared" si="5" ref="C32:K32">SUM(C28:C31)</f>
        <v>322982276</v>
      </c>
      <c r="D32" s="69">
        <f t="shared" si="5"/>
        <v>332956842</v>
      </c>
      <c r="E32" s="70">
        <f t="shared" si="5"/>
        <v>31039000</v>
      </c>
      <c r="F32" s="7">
        <f t="shared" si="5"/>
        <v>35977350</v>
      </c>
      <c r="G32" s="71">
        <f t="shared" si="5"/>
        <v>35977350</v>
      </c>
      <c r="H32" s="72">
        <f t="shared" si="5"/>
        <v>0</v>
      </c>
      <c r="I32" s="70">
        <f t="shared" si="5"/>
        <v>25565000</v>
      </c>
      <c r="J32" s="7">
        <f t="shared" si="5"/>
        <v>25790880</v>
      </c>
      <c r="K32" s="71">
        <f t="shared" si="5"/>
        <v>26824115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51532148</v>
      </c>
      <c r="C35" s="6">
        <v>54930037</v>
      </c>
      <c r="D35" s="23">
        <v>60054747</v>
      </c>
      <c r="E35" s="24">
        <v>48972123</v>
      </c>
      <c r="F35" s="6">
        <v>69446686</v>
      </c>
      <c r="G35" s="25">
        <v>69446686</v>
      </c>
      <c r="H35" s="26">
        <v>50113571</v>
      </c>
      <c r="I35" s="24">
        <v>70477274</v>
      </c>
      <c r="J35" s="6">
        <v>87820736</v>
      </c>
      <c r="K35" s="25">
        <v>100650580</v>
      </c>
    </row>
    <row r="36" spans="1:11" ht="13.5">
      <c r="A36" s="22" t="s">
        <v>39</v>
      </c>
      <c r="B36" s="6">
        <v>271222362</v>
      </c>
      <c r="C36" s="6">
        <v>228180334</v>
      </c>
      <c r="D36" s="23">
        <v>225777882</v>
      </c>
      <c r="E36" s="24">
        <v>272305966</v>
      </c>
      <c r="F36" s="6">
        <v>254706282</v>
      </c>
      <c r="G36" s="25">
        <v>254706282</v>
      </c>
      <c r="H36" s="26">
        <v>13597058</v>
      </c>
      <c r="I36" s="24">
        <v>252161815</v>
      </c>
      <c r="J36" s="6">
        <v>262283568</v>
      </c>
      <c r="K36" s="25">
        <v>272807150</v>
      </c>
    </row>
    <row r="37" spans="1:11" ht="13.5">
      <c r="A37" s="22" t="s">
        <v>40</v>
      </c>
      <c r="B37" s="6">
        <v>56421994</v>
      </c>
      <c r="C37" s="6">
        <v>56389013</v>
      </c>
      <c r="D37" s="23">
        <v>51960259</v>
      </c>
      <c r="E37" s="24">
        <v>-18229849</v>
      </c>
      <c r="F37" s="6">
        <v>17629969</v>
      </c>
      <c r="G37" s="25">
        <v>17629969</v>
      </c>
      <c r="H37" s="26">
        <v>-2428752</v>
      </c>
      <c r="I37" s="24">
        <v>25178561</v>
      </c>
      <c r="J37" s="6">
        <v>22471123</v>
      </c>
      <c r="K37" s="25">
        <v>23369569</v>
      </c>
    </row>
    <row r="38" spans="1:11" ht="13.5">
      <c r="A38" s="22" t="s">
        <v>41</v>
      </c>
      <c r="B38" s="6">
        <v>8008219</v>
      </c>
      <c r="C38" s="6">
        <v>10138445</v>
      </c>
      <c r="D38" s="23">
        <v>10441982</v>
      </c>
      <c r="E38" s="24">
        <v>-5989360</v>
      </c>
      <c r="F38" s="6">
        <v>5989360</v>
      </c>
      <c r="G38" s="25">
        <v>5989360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249454706</v>
      </c>
      <c r="C39" s="6">
        <v>237619420</v>
      </c>
      <c r="D39" s="23">
        <v>216582919</v>
      </c>
      <c r="E39" s="24">
        <v>329188882</v>
      </c>
      <c r="F39" s="6">
        <v>263095214</v>
      </c>
      <c r="G39" s="25">
        <v>263095214</v>
      </c>
      <c r="H39" s="26">
        <v>57</v>
      </c>
      <c r="I39" s="24">
        <v>290615309</v>
      </c>
      <c r="J39" s="6">
        <v>324101459</v>
      </c>
      <c r="K39" s="25">
        <v>336583528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3255171</v>
      </c>
      <c r="C42" s="6">
        <v>3288879</v>
      </c>
      <c r="D42" s="23">
        <v>8167150</v>
      </c>
      <c r="E42" s="24">
        <v>180672055</v>
      </c>
      <c r="F42" s="6">
        <v>42487563</v>
      </c>
      <c r="G42" s="25">
        <v>42487563</v>
      </c>
      <c r="H42" s="26">
        <v>14465226</v>
      </c>
      <c r="I42" s="24">
        <v>25717037</v>
      </c>
      <c r="J42" s="6">
        <v>32031997</v>
      </c>
      <c r="K42" s="25">
        <v>39422516</v>
      </c>
    </row>
    <row r="43" spans="1:11" ht="13.5">
      <c r="A43" s="22" t="s">
        <v>45</v>
      </c>
      <c r="B43" s="6">
        <v>5035519</v>
      </c>
      <c r="C43" s="6">
        <v>2386877</v>
      </c>
      <c r="D43" s="23">
        <v>1447776</v>
      </c>
      <c r="E43" s="24">
        <v>-6157261</v>
      </c>
      <c r="F43" s="6">
        <v>-43134488</v>
      </c>
      <c r="G43" s="25">
        <v>-43134488</v>
      </c>
      <c r="H43" s="26">
        <v>0</v>
      </c>
      <c r="I43" s="24">
        <v>-23485000</v>
      </c>
      <c r="J43" s="6">
        <v>-25409800</v>
      </c>
      <c r="K43" s="25">
        <v>-26378272</v>
      </c>
    </row>
    <row r="44" spans="1:11" ht="13.5">
      <c r="A44" s="22" t="s">
        <v>46</v>
      </c>
      <c r="B44" s="6">
        <v>9292</v>
      </c>
      <c r="C44" s="6">
        <v>159200</v>
      </c>
      <c r="D44" s="23">
        <v>78325</v>
      </c>
      <c r="E44" s="24">
        <v>-9189</v>
      </c>
      <c r="F44" s="6">
        <v>-9189</v>
      </c>
      <c r="G44" s="25">
        <v>-9189</v>
      </c>
      <c r="H44" s="26">
        <v>-82228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8299982</v>
      </c>
      <c r="C45" s="7">
        <v>5834956</v>
      </c>
      <c r="D45" s="69">
        <v>9693251</v>
      </c>
      <c r="E45" s="70">
        <v>182251605</v>
      </c>
      <c r="F45" s="7">
        <v>14924346</v>
      </c>
      <c r="G45" s="71">
        <v>14924346</v>
      </c>
      <c r="H45" s="72">
        <v>45271200</v>
      </c>
      <c r="I45" s="70">
        <v>27570502</v>
      </c>
      <c r="J45" s="7">
        <v>21154337</v>
      </c>
      <c r="K45" s="71">
        <v>19626740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2765567</v>
      </c>
      <c r="C48" s="6">
        <v>5496150</v>
      </c>
      <c r="D48" s="23">
        <v>15442826</v>
      </c>
      <c r="E48" s="24">
        <v>6006000</v>
      </c>
      <c r="F48" s="6">
        <v>26480563</v>
      </c>
      <c r="G48" s="25">
        <v>26480563</v>
      </c>
      <c r="H48" s="26">
        <v>35252354</v>
      </c>
      <c r="I48" s="24">
        <v>27570001</v>
      </c>
      <c r="J48" s="6">
        <v>28265002</v>
      </c>
      <c r="K48" s="25">
        <v>39565999</v>
      </c>
    </row>
    <row r="49" spans="1:11" ht="13.5">
      <c r="A49" s="22" t="s">
        <v>50</v>
      </c>
      <c r="B49" s="6">
        <f>+B75</f>
        <v>300993770</v>
      </c>
      <c r="C49" s="6">
        <f aca="true" t="shared" si="6" ref="C49:K49">+C75</f>
        <v>297731715</v>
      </c>
      <c r="D49" s="23">
        <f t="shared" si="6"/>
        <v>292745377</v>
      </c>
      <c r="E49" s="24">
        <f t="shared" si="6"/>
        <v>-27378214.065890893</v>
      </c>
      <c r="F49" s="6">
        <f t="shared" si="6"/>
        <v>-24526387.299375027</v>
      </c>
      <c r="G49" s="25">
        <f t="shared" si="6"/>
        <v>-24526387.299375027</v>
      </c>
      <c r="H49" s="26">
        <f t="shared" si="6"/>
        <v>-620886</v>
      </c>
      <c r="I49" s="24">
        <f t="shared" si="6"/>
        <v>19043282.652237143</v>
      </c>
      <c r="J49" s="6">
        <f t="shared" si="6"/>
        <v>4957216.229821205</v>
      </c>
      <c r="K49" s="25">
        <f t="shared" si="6"/>
        <v>5721132.581634067</v>
      </c>
    </row>
    <row r="50" spans="1:11" ht="13.5">
      <c r="A50" s="33" t="s">
        <v>51</v>
      </c>
      <c r="B50" s="7">
        <f>+B48-B49</f>
        <v>-298228203</v>
      </c>
      <c r="C50" s="7">
        <f aca="true" t="shared" si="7" ref="C50:K50">+C48-C49</f>
        <v>-292235565</v>
      </c>
      <c r="D50" s="69">
        <f t="shared" si="7"/>
        <v>-277302551</v>
      </c>
      <c r="E50" s="70">
        <f t="shared" si="7"/>
        <v>33384214.065890893</v>
      </c>
      <c r="F50" s="7">
        <f t="shared" si="7"/>
        <v>51006950.29937503</v>
      </c>
      <c r="G50" s="71">
        <f t="shared" si="7"/>
        <v>51006950.29937503</v>
      </c>
      <c r="H50" s="72">
        <f t="shared" si="7"/>
        <v>35873240</v>
      </c>
      <c r="I50" s="70">
        <f t="shared" si="7"/>
        <v>8526718.347762857</v>
      </c>
      <c r="J50" s="7">
        <f t="shared" si="7"/>
        <v>23307785.770178795</v>
      </c>
      <c r="K50" s="71">
        <f t="shared" si="7"/>
        <v>33844866.41836593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263031384</v>
      </c>
      <c r="C53" s="6">
        <v>226564711</v>
      </c>
      <c r="D53" s="23">
        <v>217899659</v>
      </c>
      <c r="E53" s="24">
        <v>265963951</v>
      </c>
      <c r="F53" s="6">
        <v>248651356</v>
      </c>
      <c r="G53" s="25">
        <v>248651356</v>
      </c>
      <c r="H53" s="26">
        <v>26538793</v>
      </c>
      <c r="I53" s="24">
        <v>252161815</v>
      </c>
      <c r="J53" s="6">
        <v>262283568</v>
      </c>
      <c r="K53" s="25">
        <v>272807150</v>
      </c>
    </row>
    <row r="54" spans="1:11" ht="13.5">
      <c r="A54" s="22" t="s">
        <v>54</v>
      </c>
      <c r="B54" s="6">
        <v>0</v>
      </c>
      <c r="C54" s="6">
        <v>37701254</v>
      </c>
      <c r="D54" s="23">
        <v>18990192</v>
      </c>
      <c r="E54" s="24">
        <v>19500000</v>
      </c>
      <c r="F54" s="6">
        <v>19500000</v>
      </c>
      <c r="G54" s="25">
        <v>19500000</v>
      </c>
      <c r="H54" s="26">
        <v>8517707</v>
      </c>
      <c r="I54" s="24">
        <v>20656178</v>
      </c>
      <c r="J54" s="6">
        <v>20475001</v>
      </c>
      <c r="K54" s="25">
        <v>21499000</v>
      </c>
    </row>
    <row r="55" spans="1:11" ht="13.5">
      <c r="A55" s="22" t="s">
        <v>55</v>
      </c>
      <c r="B55" s="6">
        <v>312353651</v>
      </c>
      <c r="C55" s="6">
        <v>274520058</v>
      </c>
      <c r="D55" s="23">
        <v>271733194</v>
      </c>
      <c r="E55" s="24">
        <v>0</v>
      </c>
      <c r="F55" s="6">
        <v>1170000</v>
      </c>
      <c r="G55" s="25">
        <v>1170000</v>
      </c>
      <c r="H55" s="26">
        <v>-258701211</v>
      </c>
      <c r="I55" s="24">
        <v>3018000</v>
      </c>
      <c r="J55" s="6">
        <v>2340000</v>
      </c>
      <c r="K55" s="25">
        <v>2433600</v>
      </c>
    </row>
    <row r="56" spans="1:11" ht="13.5">
      <c r="A56" s="22" t="s">
        <v>56</v>
      </c>
      <c r="B56" s="6">
        <v>3536647</v>
      </c>
      <c r="C56" s="6">
        <v>3276243</v>
      </c>
      <c r="D56" s="23">
        <v>1964626</v>
      </c>
      <c r="E56" s="24">
        <v>7300000</v>
      </c>
      <c r="F56" s="6">
        <v>8800000</v>
      </c>
      <c r="G56" s="25">
        <v>8800000</v>
      </c>
      <c r="H56" s="26">
        <v>5544180</v>
      </c>
      <c r="I56" s="24">
        <v>9300000</v>
      </c>
      <c r="J56" s="6">
        <v>9672000</v>
      </c>
      <c r="K56" s="25">
        <v>10058880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-623268</v>
      </c>
      <c r="C60" s="6">
        <v>-537949</v>
      </c>
      <c r="D60" s="23">
        <v>-641283</v>
      </c>
      <c r="E60" s="24">
        <v>0</v>
      </c>
      <c r="F60" s="6">
        <v>0</v>
      </c>
      <c r="G60" s="25">
        <v>0</v>
      </c>
      <c r="H60" s="26">
        <v>0</v>
      </c>
      <c r="I60" s="24">
        <v>1287552</v>
      </c>
      <c r="J60" s="6">
        <v>1339054</v>
      </c>
      <c r="K60" s="25">
        <v>1392617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78</v>
      </c>
      <c r="C63" s="98">
        <v>78</v>
      </c>
      <c r="D63" s="99">
        <v>78</v>
      </c>
      <c r="E63" s="97">
        <v>78</v>
      </c>
      <c r="F63" s="98">
        <v>78</v>
      </c>
      <c r="G63" s="99">
        <v>78</v>
      </c>
      <c r="H63" s="100">
        <v>78</v>
      </c>
      <c r="I63" s="97">
        <v>78</v>
      </c>
      <c r="J63" s="98">
        <v>78</v>
      </c>
      <c r="K63" s="99">
        <v>78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8739</v>
      </c>
      <c r="C65" s="98">
        <v>8739</v>
      </c>
      <c r="D65" s="99">
        <v>8739</v>
      </c>
      <c r="E65" s="97">
        <v>8739</v>
      </c>
      <c r="F65" s="98">
        <v>8739</v>
      </c>
      <c r="G65" s="99">
        <v>8739</v>
      </c>
      <c r="H65" s="100">
        <v>8739</v>
      </c>
      <c r="I65" s="97">
        <v>8739</v>
      </c>
      <c r="J65" s="98">
        <v>8739</v>
      </c>
      <c r="K65" s="99">
        <v>8739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0.7217527812390016</v>
      </c>
      <c r="F70" s="5">
        <f t="shared" si="8"/>
        <v>1.5697635491871076</v>
      </c>
      <c r="G70" s="5">
        <f t="shared" si="8"/>
        <v>1.5697635491871076</v>
      </c>
      <c r="H70" s="5">
        <f t="shared" si="8"/>
        <v>0</v>
      </c>
      <c r="I70" s="5">
        <f t="shared" si="8"/>
        <v>0.6626620700822179</v>
      </c>
      <c r="J70" s="5">
        <f t="shared" si="8"/>
        <v>0.6626665330021588</v>
      </c>
      <c r="K70" s="5">
        <f t="shared" si="8"/>
        <v>0.6626580350672444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18921935</v>
      </c>
      <c r="F71" s="2">
        <f t="shared" si="9"/>
        <v>55762563</v>
      </c>
      <c r="G71" s="2">
        <f t="shared" si="9"/>
        <v>55762563</v>
      </c>
      <c r="H71" s="2">
        <f t="shared" si="9"/>
        <v>0</v>
      </c>
      <c r="I71" s="2">
        <f t="shared" si="9"/>
        <v>22926115</v>
      </c>
      <c r="J71" s="2">
        <f t="shared" si="9"/>
        <v>23843160</v>
      </c>
      <c r="K71" s="2">
        <f t="shared" si="9"/>
        <v>24796885</v>
      </c>
    </row>
    <row r="72" spans="1:11" ht="12.75" hidden="1">
      <c r="A72" s="1" t="s">
        <v>136</v>
      </c>
      <c r="B72" s="2">
        <f>+B77</f>
        <v>27656785</v>
      </c>
      <c r="C72" s="2">
        <f aca="true" t="shared" si="10" ref="C72:K72">+C77</f>
        <v>35838619</v>
      </c>
      <c r="D72" s="2">
        <f t="shared" si="10"/>
        <v>24075368</v>
      </c>
      <c r="E72" s="2">
        <f t="shared" si="10"/>
        <v>26216643</v>
      </c>
      <c r="F72" s="2">
        <f t="shared" si="10"/>
        <v>35522906</v>
      </c>
      <c r="G72" s="2">
        <f t="shared" si="10"/>
        <v>35522906</v>
      </c>
      <c r="H72" s="2">
        <f t="shared" si="10"/>
        <v>33353189</v>
      </c>
      <c r="I72" s="2">
        <f t="shared" si="10"/>
        <v>34596993</v>
      </c>
      <c r="J72" s="2">
        <f t="shared" si="10"/>
        <v>35980631</v>
      </c>
      <c r="K72" s="2">
        <f t="shared" si="10"/>
        <v>37420334</v>
      </c>
    </row>
    <row r="73" spans="1:11" ht="12.75" hidden="1">
      <c r="A73" s="1" t="s">
        <v>137</v>
      </c>
      <c r="B73" s="2">
        <f>+B74</f>
        <v>585551.333333333</v>
      </c>
      <c r="C73" s="2">
        <f aca="true" t="shared" si="11" ref="C73:K73">+(C78+C80+C81+C82)-(B78+B80+B81+B82)</f>
        <v>559366</v>
      </c>
      <c r="D73" s="2">
        <f t="shared" si="11"/>
        <v>-3680132</v>
      </c>
      <c r="E73" s="2">
        <f t="shared" si="11"/>
        <v>-8076742</v>
      </c>
      <c r="F73" s="2">
        <f>+(F78+F80+F81+F82)-(D78+D80+D81+D82)</f>
        <v>-8363831</v>
      </c>
      <c r="G73" s="2">
        <f>+(G78+G80+G81+G82)-(D78+D80+D81+D82)</f>
        <v>-8363831</v>
      </c>
      <c r="H73" s="2">
        <f>+(H78+H80+H81+H82)-(D78+D80+D81+D82)</f>
        <v>-33377751</v>
      </c>
      <c r="I73" s="2">
        <f>+(I78+I80+I81+I82)-(E78+E80+E81+E82)</f>
        <v>2744277</v>
      </c>
      <c r="J73" s="2">
        <f t="shared" si="11"/>
        <v>16648461</v>
      </c>
      <c r="K73" s="2">
        <f t="shared" si="11"/>
        <v>1528847</v>
      </c>
    </row>
    <row r="74" spans="1:11" ht="12.75" hidden="1">
      <c r="A74" s="1" t="s">
        <v>138</v>
      </c>
      <c r="B74" s="2">
        <f>+TREND(C74:E74)</f>
        <v>585551.333333333</v>
      </c>
      <c r="C74" s="2">
        <f>+C73</f>
        <v>559366</v>
      </c>
      <c r="D74" s="2">
        <f aca="true" t="shared" si="12" ref="D74:K74">+D73</f>
        <v>-3680132</v>
      </c>
      <c r="E74" s="2">
        <f t="shared" si="12"/>
        <v>-8076742</v>
      </c>
      <c r="F74" s="2">
        <f t="shared" si="12"/>
        <v>-8363831</v>
      </c>
      <c r="G74" s="2">
        <f t="shared" si="12"/>
        <v>-8363831</v>
      </c>
      <c r="H74" s="2">
        <f t="shared" si="12"/>
        <v>-33377751</v>
      </c>
      <c r="I74" s="2">
        <f t="shared" si="12"/>
        <v>2744277</v>
      </c>
      <c r="J74" s="2">
        <f t="shared" si="12"/>
        <v>16648461</v>
      </c>
      <c r="K74" s="2">
        <f t="shared" si="12"/>
        <v>1528847</v>
      </c>
    </row>
    <row r="75" spans="1:11" ht="12.75" hidden="1">
      <c r="A75" s="1" t="s">
        <v>139</v>
      </c>
      <c r="B75" s="2">
        <f>+B84-(((B80+B81+B78)*B70)-B79)</f>
        <v>300993770</v>
      </c>
      <c r="C75" s="2">
        <f aca="true" t="shared" si="13" ref="C75:K75">+C84-(((C80+C81+C78)*C70)-C79)</f>
        <v>297731715</v>
      </c>
      <c r="D75" s="2">
        <f t="shared" si="13"/>
        <v>292745377</v>
      </c>
      <c r="E75" s="2">
        <f t="shared" si="13"/>
        <v>-27378214.065890893</v>
      </c>
      <c r="F75" s="2">
        <f t="shared" si="13"/>
        <v>-24526387.299375027</v>
      </c>
      <c r="G75" s="2">
        <f t="shared" si="13"/>
        <v>-24526387.299375027</v>
      </c>
      <c r="H75" s="2">
        <f t="shared" si="13"/>
        <v>-620886</v>
      </c>
      <c r="I75" s="2">
        <f t="shared" si="13"/>
        <v>19043282.652237143</v>
      </c>
      <c r="J75" s="2">
        <f t="shared" si="13"/>
        <v>4957216.229821205</v>
      </c>
      <c r="K75" s="2">
        <f t="shared" si="13"/>
        <v>5721132.581634067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27656785</v>
      </c>
      <c r="C77" s="3">
        <v>35838619</v>
      </c>
      <c r="D77" s="3">
        <v>24075368</v>
      </c>
      <c r="E77" s="3">
        <v>26216643</v>
      </c>
      <c r="F77" s="3">
        <v>35522906</v>
      </c>
      <c r="G77" s="3">
        <v>35522906</v>
      </c>
      <c r="H77" s="3">
        <v>33353189</v>
      </c>
      <c r="I77" s="3">
        <v>34596993</v>
      </c>
      <c r="J77" s="3">
        <v>35980631</v>
      </c>
      <c r="K77" s="3">
        <v>37420334</v>
      </c>
    </row>
    <row r="78" spans="1:11" ht="12.75" hidden="1">
      <c r="A78" s="1" t="s">
        <v>66</v>
      </c>
      <c r="B78" s="3">
        <v>-5035519</v>
      </c>
      <c r="C78" s="3">
        <v>-7422396</v>
      </c>
      <c r="D78" s="3">
        <v>-8870172</v>
      </c>
      <c r="E78" s="3">
        <v>287089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36177461</v>
      </c>
      <c r="C79" s="3">
        <v>34832918</v>
      </c>
      <c r="D79" s="3">
        <v>29909777</v>
      </c>
      <c r="E79" s="3">
        <v>-18123000</v>
      </c>
      <c r="F79" s="3">
        <v>17523120</v>
      </c>
      <c r="G79" s="3">
        <v>17523120</v>
      </c>
      <c r="H79" s="3">
        <v>-2431302</v>
      </c>
      <c r="I79" s="3">
        <v>25071712</v>
      </c>
      <c r="J79" s="3">
        <v>22360000</v>
      </c>
      <c r="K79" s="3">
        <v>23254001</v>
      </c>
    </row>
    <row r="80" spans="1:11" ht="12.75" hidden="1">
      <c r="A80" s="1" t="s">
        <v>68</v>
      </c>
      <c r="B80" s="3">
        <v>36761827</v>
      </c>
      <c r="C80" s="3">
        <v>41363222</v>
      </c>
      <c r="D80" s="3">
        <v>39147932</v>
      </c>
      <c r="E80" s="3">
        <v>18768518</v>
      </c>
      <c r="F80" s="3">
        <v>18768518</v>
      </c>
      <c r="G80" s="3">
        <v>18768518</v>
      </c>
      <c r="H80" s="3">
        <v>12645147</v>
      </c>
      <c r="I80" s="3">
        <v>21799884</v>
      </c>
      <c r="J80" s="3">
        <v>37604049</v>
      </c>
      <c r="K80" s="3">
        <v>38254829</v>
      </c>
    </row>
    <row r="81" spans="1:11" ht="12.75" hidden="1">
      <c r="A81" s="1" t="s">
        <v>69</v>
      </c>
      <c r="B81" s="3">
        <v>19634196</v>
      </c>
      <c r="C81" s="3">
        <v>17979044</v>
      </c>
      <c r="D81" s="3">
        <v>17961978</v>
      </c>
      <c r="E81" s="3">
        <v>21107389</v>
      </c>
      <c r="F81" s="3">
        <v>21107389</v>
      </c>
      <c r="G81" s="3">
        <v>21107389</v>
      </c>
      <c r="H81" s="3">
        <v>2216840</v>
      </c>
      <c r="I81" s="3">
        <v>21107389</v>
      </c>
      <c r="J81" s="3">
        <v>21951685</v>
      </c>
      <c r="K81" s="3">
        <v>22829752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18921935</v>
      </c>
      <c r="F83" s="3">
        <v>55762563</v>
      </c>
      <c r="G83" s="3">
        <v>55762563</v>
      </c>
      <c r="H83" s="3">
        <v>0</v>
      </c>
      <c r="I83" s="3">
        <v>22926115</v>
      </c>
      <c r="J83" s="3">
        <v>23843160</v>
      </c>
      <c r="K83" s="3">
        <v>24796885</v>
      </c>
    </row>
    <row r="84" spans="1:11" ht="12.75" hidden="1">
      <c r="A84" s="1" t="s">
        <v>72</v>
      </c>
      <c r="B84" s="3">
        <v>264816309</v>
      </c>
      <c r="C84" s="3">
        <v>262898797</v>
      </c>
      <c r="D84" s="3">
        <v>262835600</v>
      </c>
      <c r="E84" s="3">
        <v>19732540</v>
      </c>
      <c r="F84" s="3">
        <v>20546238</v>
      </c>
      <c r="G84" s="3">
        <v>20546238</v>
      </c>
      <c r="H84" s="3">
        <v>1810416</v>
      </c>
      <c r="I84" s="3">
        <v>22404593</v>
      </c>
      <c r="J84" s="3">
        <v>22062808</v>
      </c>
      <c r="K84" s="3">
        <v>22945320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110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37717298</v>
      </c>
      <c r="C6" s="6">
        <v>8285316</v>
      </c>
      <c r="D6" s="23">
        <v>44416733</v>
      </c>
      <c r="E6" s="24">
        <v>54311799</v>
      </c>
      <c r="F6" s="6">
        <v>54311799</v>
      </c>
      <c r="G6" s="25">
        <v>54311799</v>
      </c>
      <c r="H6" s="26">
        <v>45493909</v>
      </c>
      <c r="I6" s="24">
        <v>48594157</v>
      </c>
      <c r="J6" s="6">
        <v>50959006</v>
      </c>
      <c r="K6" s="25">
        <v>53539603</v>
      </c>
    </row>
    <row r="7" spans="1:11" ht="13.5">
      <c r="A7" s="22" t="s">
        <v>19</v>
      </c>
      <c r="B7" s="6">
        <v>6941630</v>
      </c>
      <c r="C7" s="6">
        <v>705447</v>
      </c>
      <c r="D7" s="23">
        <v>4764506</v>
      </c>
      <c r="E7" s="24">
        <v>6500000</v>
      </c>
      <c r="F7" s="6">
        <v>4780454</v>
      </c>
      <c r="G7" s="25">
        <v>4780454</v>
      </c>
      <c r="H7" s="26">
        <v>3877065</v>
      </c>
      <c r="I7" s="24">
        <v>6799000</v>
      </c>
      <c r="J7" s="6">
        <v>7111757</v>
      </c>
      <c r="K7" s="25">
        <v>8438898</v>
      </c>
    </row>
    <row r="8" spans="1:11" ht="13.5">
      <c r="A8" s="22" t="s">
        <v>20</v>
      </c>
      <c r="B8" s="6">
        <v>554603934</v>
      </c>
      <c r="C8" s="6">
        <v>492239</v>
      </c>
      <c r="D8" s="23">
        <v>428010121</v>
      </c>
      <c r="E8" s="24">
        <v>471948250</v>
      </c>
      <c r="F8" s="6">
        <v>528044250</v>
      </c>
      <c r="G8" s="25">
        <v>528044250</v>
      </c>
      <c r="H8" s="26">
        <v>506069588</v>
      </c>
      <c r="I8" s="24">
        <v>495092200</v>
      </c>
      <c r="J8" s="6">
        <v>525928050</v>
      </c>
      <c r="K8" s="25">
        <v>537026050</v>
      </c>
    </row>
    <row r="9" spans="1:11" ht="13.5">
      <c r="A9" s="22" t="s">
        <v>21</v>
      </c>
      <c r="B9" s="6">
        <v>-3385408</v>
      </c>
      <c r="C9" s="6">
        <v>-9454324</v>
      </c>
      <c r="D9" s="23">
        <v>1027528</v>
      </c>
      <c r="E9" s="24">
        <v>13479580</v>
      </c>
      <c r="F9" s="6">
        <v>13286410</v>
      </c>
      <c r="G9" s="25">
        <v>13286410</v>
      </c>
      <c r="H9" s="26">
        <v>12959109</v>
      </c>
      <c r="I9" s="24">
        <v>11938741</v>
      </c>
      <c r="J9" s="6">
        <v>11954599</v>
      </c>
      <c r="K9" s="25">
        <v>11972301</v>
      </c>
    </row>
    <row r="10" spans="1:11" ht="25.5">
      <c r="A10" s="27" t="s">
        <v>128</v>
      </c>
      <c r="B10" s="28">
        <f>SUM(B5:B9)</f>
        <v>595877454</v>
      </c>
      <c r="C10" s="29">
        <f aca="true" t="shared" si="0" ref="C10:K10">SUM(C5:C9)</f>
        <v>28678</v>
      </c>
      <c r="D10" s="30">
        <f t="shared" si="0"/>
        <v>478218888</v>
      </c>
      <c r="E10" s="28">
        <f t="shared" si="0"/>
        <v>546239629</v>
      </c>
      <c r="F10" s="29">
        <f t="shared" si="0"/>
        <v>600422913</v>
      </c>
      <c r="G10" s="31">
        <f t="shared" si="0"/>
        <v>600422913</v>
      </c>
      <c r="H10" s="32">
        <f t="shared" si="0"/>
        <v>568399671</v>
      </c>
      <c r="I10" s="28">
        <f t="shared" si="0"/>
        <v>562424098</v>
      </c>
      <c r="J10" s="29">
        <f t="shared" si="0"/>
        <v>595953412</v>
      </c>
      <c r="K10" s="31">
        <f t="shared" si="0"/>
        <v>610976852</v>
      </c>
    </row>
    <row r="11" spans="1:11" ht="13.5">
      <c r="A11" s="22" t="s">
        <v>22</v>
      </c>
      <c r="B11" s="6">
        <v>144644460</v>
      </c>
      <c r="C11" s="6">
        <v>18180987</v>
      </c>
      <c r="D11" s="23">
        <v>177135497</v>
      </c>
      <c r="E11" s="24">
        <v>184045394</v>
      </c>
      <c r="F11" s="6">
        <v>183780087</v>
      </c>
      <c r="G11" s="25">
        <v>183780087</v>
      </c>
      <c r="H11" s="26">
        <v>174255905</v>
      </c>
      <c r="I11" s="24">
        <v>195757010</v>
      </c>
      <c r="J11" s="6">
        <v>201409138</v>
      </c>
      <c r="K11" s="25">
        <v>210673958</v>
      </c>
    </row>
    <row r="12" spans="1:11" ht="13.5">
      <c r="A12" s="22" t="s">
        <v>23</v>
      </c>
      <c r="B12" s="6">
        <v>7207292</v>
      </c>
      <c r="C12" s="6">
        <v>767954</v>
      </c>
      <c r="D12" s="23">
        <v>9309464</v>
      </c>
      <c r="E12" s="24">
        <v>10348371</v>
      </c>
      <c r="F12" s="6">
        <v>10348371</v>
      </c>
      <c r="G12" s="25">
        <v>10348371</v>
      </c>
      <c r="H12" s="26">
        <v>8098330</v>
      </c>
      <c r="I12" s="24">
        <v>9774937</v>
      </c>
      <c r="J12" s="6">
        <v>10263684</v>
      </c>
      <c r="K12" s="25">
        <v>10776868</v>
      </c>
    </row>
    <row r="13" spans="1:11" ht="13.5">
      <c r="A13" s="22" t="s">
        <v>129</v>
      </c>
      <c r="B13" s="6">
        <v>76628817</v>
      </c>
      <c r="C13" s="6">
        <v>109488252</v>
      </c>
      <c r="D13" s="23">
        <v>90143916</v>
      </c>
      <c r="E13" s="24">
        <v>57130700</v>
      </c>
      <c r="F13" s="6">
        <v>57130700</v>
      </c>
      <c r="G13" s="25">
        <v>57130700</v>
      </c>
      <c r="H13" s="26">
        <v>52431058</v>
      </c>
      <c r="I13" s="24">
        <v>59758712</v>
      </c>
      <c r="J13" s="6">
        <v>62507613</v>
      </c>
      <c r="K13" s="25">
        <v>65382963</v>
      </c>
    </row>
    <row r="14" spans="1:11" ht="13.5">
      <c r="A14" s="22" t="s">
        <v>24</v>
      </c>
      <c r="B14" s="6">
        <v>2423627</v>
      </c>
      <c r="C14" s="6">
        <v>477701</v>
      </c>
      <c r="D14" s="23">
        <v>2937359</v>
      </c>
      <c r="E14" s="24">
        <v>1700000</v>
      </c>
      <c r="F14" s="6">
        <v>1700000</v>
      </c>
      <c r="G14" s="25">
        <v>1700000</v>
      </c>
      <c r="H14" s="26">
        <v>274908</v>
      </c>
      <c r="I14" s="24">
        <v>1778200</v>
      </c>
      <c r="J14" s="6">
        <v>1859997</v>
      </c>
      <c r="K14" s="25">
        <v>1945557</v>
      </c>
    </row>
    <row r="15" spans="1:11" ht="13.5">
      <c r="A15" s="22" t="s">
        <v>130</v>
      </c>
      <c r="B15" s="6">
        <v>100445538</v>
      </c>
      <c r="C15" s="6">
        <v>5465310</v>
      </c>
      <c r="D15" s="23">
        <v>138393674</v>
      </c>
      <c r="E15" s="24">
        <v>152667181</v>
      </c>
      <c r="F15" s="6">
        <v>166999568</v>
      </c>
      <c r="G15" s="25">
        <v>166999568</v>
      </c>
      <c r="H15" s="26">
        <v>161000330</v>
      </c>
      <c r="I15" s="24">
        <v>103118000</v>
      </c>
      <c r="J15" s="6">
        <v>106941240</v>
      </c>
      <c r="K15" s="25">
        <v>111114912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160937303</v>
      </c>
      <c r="C17" s="6">
        <v>114659787</v>
      </c>
      <c r="D17" s="23">
        <v>202104211</v>
      </c>
      <c r="E17" s="24">
        <v>140348001</v>
      </c>
      <c r="F17" s="6">
        <v>137425570</v>
      </c>
      <c r="G17" s="25">
        <v>137425570</v>
      </c>
      <c r="H17" s="26">
        <v>76700317</v>
      </c>
      <c r="I17" s="24">
        <v>167298301</v>
      </c>
      <c r="J17" s="6">
        <v>205660616</v>
      </c>
      <c r="K17" s="25">
        <v>206487247</v>
      </c>
    </row>
    <row r="18" spans="1:11" ht="13.5">
      <c r="A18" s="33" t="s">
        <v>26</v>
      </c>
      <c r="B18" s="34">
        <f>SUM(B11:B17)</f>
        <v>492287037</v>
      </c>
      <c r="C18" s="35">
        <f aca="true" t="shared" si="1" ref="C18:K18">SUM(C11:C17)</f>
        <v>249039991</v>
      </c>
      <c r="D18" s="36">
        <f t="shared" si="1"/>
        <v>620024121</v>
      </c>
      <c r="E18" s="34">
        <f t="shared" si="1"/>
        <v>546239647</v>
      </c>
      <c r="F18" s="35">
        <f t="shared" si="1"/>
        <v>557384296</v>
      </c>
      <c r="G18" s="37">
        <f t="shared" si="1"/>
        <v>557384296</v>
      </c>
      <c r="H18" s="38">
        <f t="shared" si="1"/>
        <v>472760848</v>
      </c>
      <c r="I18" s="34">
        <f t="shared" si="1"/>
        <v>537485160</v>
      </c>
      <c r="J18" s="35">
        <f t="shared" si="1"/>
        <v>588642288</v>
      </c>
      <c r="K18" s="37">
        <f t="shared" si="1"/>
        <v>606381505</v>
      </c>
    </row>
    <row r="19" spans="1:11" ht="13.5">
      <c r="A19" s="33" t="s">
        <v>27</v>
      </c>
      <c r="B19" s="39">
        <f>+B10-B18</f>
        <v>103590417</v>
      </c>
      <c r="C19" s="40">
        <f aca="true" t="shared" si="2" ref="C19:K19">+C10-C18</f>
        <v>-249011313</v>
      </c>
      <c r="D19" s="41">
        <f t="shared" si="2"/>
        <v>-141805233</v>
      </c>
      <c r="E19" s="39">
        <f t="shared" si="2"/>
        <v>-18</v>
      </c>
      <c r="F19" s="40">
        <f t="shared" si="2"/>
        <v>43038617</v>
      </c>
      <c r="G19" s="42">
        <f t="shared" si="2"/>
        <v>43038617</v>
      </c>
      <c r="H19" s="43">
        <f t="shared" si="2"/>
        <v>95638823</v>
      </c>
      <c r="I19" s="39">
        <f t="shared" si="2"/>
        <v>24938938</v>
      </c>
      <c r="J19" s="40">
        <f t="shared" si="2"/>
        <v>7311124</v>
      </c>
      <c r="K19" s="42">
        <f t="shared" si="2"/>
        <v>4595347</v>
      </c>
    </row>
    <row r="20" spans="1:11" ht="25.5">
      <c r="A20" s="44" t="s">
        <v>28</v>
      </c>
      <c r="B20" s="45">
        <v>82205315</v>
      </c>
      <c r="C20" s="46">
        <v>51742686</v>
      </c>
      <c r="D20" s="47">
        <v>246419387</v>
      </c>
      <c r="E20" s="45">
        <v>295260750</v>
      </c>
      <c r="F20" s="46">
        <v>295260750</v>
      </c>
      <c r="G20" s="48">
        <v>295260750</v>
      </c>
      <c r="H20" s="49">
        <v>249723104</v>
      </c>
      <c r="I20" s="45">
        <v>291451800</v>
      </c>
      <c r="J20" s="46">
        <v>314236950</v>
      </c>
      <c r="K20" s="48">
        <v>320256950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2491000</v>
      </c>
      <c r="F21" s="52">
        <v>2491000</v>
      </c>
      <c r="G21" s="54">
        <v>2491000</v>
      </c>
      <c r="H21" s="55">
        <v>0</v>
      </c>
      <c r="I21" s="51">
        <v>4031000</v>
      </c>
      <c r="J21" s="52">
        <v>5741000</v>
      </c>
      <c r="K21" s="54">
        <v>5994000</v>
      </c>
    </row>
    <row r="22" spans="1:11" ht="25.5">
      <c r="A22" s="56" t="s">
        <v>132</v>
      </c>
      <c r="B22" s="57">
        <f>SUM(B19:B21)</f>
        <v>185795732</v>
      </c>
      <c r="C22" s="58">
        <f aca="true" t="shared" si="3" ref="C22:K22">SUM(C19:C21)</f>
        <v>-197268627</v>
      </c>
      <c r="D22" s="59">
        <f t="shared" si="3"/>
        <v>104614154</v>
      </c>
      <c r="E22" s="57">
        <f t="shared" si="3"/>
        <v>297751732</v>
      </c>
      <c r="F22" s="58">
        <f t="shared" si="3"/>
        <v>340790367</v>
      </c>
      <c r="G22" s="60">
        <f t="shared" si="3"/>
        <v>340790367</v>
      </c>
      <c r="H22" s="61">
        <f t="shared" si="3"/>
        <v>345361927</v>
      </c>
      <c r="I22" s="57">
        <f t="shared" si="3"/>
        <v>320421738</v>
      </c>
      <c r="J22" s="58">
        <f t="shared" si="3"/>
        <v>327289074</v>
      </c>
      <c r="K22" s="60">
        <f t="shared" si="3"/>
        <v>330846297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185795732</v>
      </c>
      <c r="C24" s="40">
        <f aca="true" t="shared" si="4" ref="C24:K24">SUM(C22:C23)</f>
        <v>-197268627</v>
      </c>
      <c r="D24" s="41">
        <f t="shared" si="4"/>
        <v>104614154</v>
      </c>
      <c r="E24" s="39">
        <f t="shared" si="4"/>
        <v>297751732</v>
      </c>
      <c r="F24" s="40">
        <f t="shared" si="4"/>
        <v>340790367</v>
      </c>
      <c r="G24" s="42">
        <f t="shared" si="4"/>
        <v>340790367</v>
      </c>
      <c r="H24" s="43">
        <f t="shared" si="4"/>
        <v>345361927</v>
      </c>
      <c r="I24" s="39">
        <f t="shared" si="4"/>
        <v>320421738</v>
      </c>
      <c r="J24" s="40">
        <f t="shared" si="4"/>
        <v>327289074</v>
      </c>
      <c r="K24" s="42">
        <f t="shared" si="4"/>
        <v>330846297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2157730714</v>
      </c>
      <c r="C27" s="7">
        <v>-42255003</v>
      </c>
      <c r="D27" s="69">
        <v>2498446368</v>
      </c>
      <c r="E27" s="70">
        <v>298414113</v>
      </c>
      <c r="F27" s="7">
        <v>298414107</v>
      </c>
      <c r="G27" s="71">
        <v>298414107</v>
      </c>
      <c r="H27" s="72">
        <v>152839768</v>
      </c>
      <c r="I27" s="70">
        <v>291451799</v>
      </c>
      <c r="J27" s="7">
        <v>314236950</v>
      </c>
      <c r="K27" s="71">
        <v>320257000</v>
      </c>
    </row>
    <row r="28" spans="1:11" ht="13.5">
      <c r="A28" s="73" t="s">
        <v>33</v>
      </c>
      <c r="B28" s="6">
        <v>2157730714</v>
      </c>
      <c r="C28" s="6">
        <v>-42179924</v>
      </c>
      <c r="D28" s="23">
        <v>2454819841</v>
      </c>
      <c r="E28" s="24">
        <v>289672751</v>
      </c>
      <c r="F28" s="6">
        <v>295260745</v>
      </c>
      <c r="G28" s="25">
        <v>295260745</v>
      </c>
      <c r="H28" s="26">
        <v>0</v>
      </c>
      <c r="I28" s="24">
        <v>291451799</v>
      </c>
      <c r="J28" s="6">
        <v>314236950</v>
      </c>
      <c r="K28" s="25">
        <v>320257000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343031</v>
      </c>
      <c r="D31" s="23">
        <v>40765445</v>
      </c>
      <c r="E31" s="24">
        <v>3153362</v>
      </c>
      <c r="F31" s="6">
        <v>3153362</v>
      </c>
      <c r="G31" s="25">
        <v>3153362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2157730714</v>
      </c>
      <c r="C32" s="7">
        <f aca="true" t="shared" si="5" ref="C32:K32">SUM(C28:C31)</f>
        <v>-41836893</v>
      </c>
      <c r="D32" s="69">
        <f t="shared" si="5"/>
        <v>2495585286</v>
      </c>
      <c r="E32" s="70">
        <f t="shared" si="5"/>
        <v>292826113</v>
      </c>
      <c r="F32" s="7">
        <f t="shared" si="5"/>
        <v>298414107</v>
      </c>
      <c r="G32" s="71">
        <f t="shared" si="5"/>
        <v>298414107</v>
      </c>
      <c r="H32" s="72">
        <f t="shared" si="5"/>
        <v>0</v>
      </c>
      <c r="I32" s="70">
        <f t="shared" si="5"/>
        <v>291451799</v>
      </c>
      <c r="J32" s="7">
        <f t="shared" si="5"/>
        <v>314236950</v>
      </c>
      <c r="K32" s="71">
        <f t="shared" si="5"/>
        <v>320257000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259885962</v>
      </c>
      <c r="C35" s="6">
        <v>-71308611</v>
      </c>
      <c r="D35" s="23">
        <v>295608267</v>
      </c>
      <c r="E35" s="24">
        <v>375112155</v>
      </c>
      <c r="F35" s="6">
        <v>295921131</v>
      </c>
      <c r="G35" s="25">
        <v>295921131</v>
      </c>
      <c r="H35" s="26">
        <v>176059913</v>
      </c>
      <c r="I35" s="24">
        <v>456553402</v>
      </c>
      <c r="J35" s="6">
        <v>589867108</v>
      </c>
      <c r="K35" s="25">
        <v>727934992</v>
      </c>
    </row>
    <row r="36" spans="1:11" ht="13.5">
      <c r="A36" s="22" t="s">
        <v>39</v>
      </c>
      <c r="B36" s="6">
        <v>1867804498</v>
      </c>
      <c r="C36" s="6">
        <v>-87085157</v>
      </c>
      <c r="D36" s="23">
        <v>2093601739</v>
      </c>
      <c r="E36" s="24">
        <v>2175125119</v>
      </c>
      <c r="F36" s="6">
        <v>2169471751</v>
      </c>
      <c r="G36" s="25">
        <v>2169471751</v>
      </c>
      <c r="H36" s="26">
        <v>100408713</v>
      </c>
      <c r="I36" s="24">
        <v>2361560610</v>
      </c>
      <c r="J36" s="6">
        <v>2618789835</v>
      </c>
      <c r="K36" s="25">
        <v>2879113835</v>
      </c>
    </row>
    <row r="37" spans="1:11" ht="13.5">
      <c r="A37" s="22" t="s">
        <v>40</v>
      </c>
      <c r="B37" s="6">
        <v>262172119</v>
      </c>
      <c r="C37" s="6">
        <v>41686316</v>
      </c>
      <c r="D37" s="23">
        <v>356196199</v>
      </c>
      <c r="E37" s="24">
        <v>164935000</v>
      </c>
      <c r="F37" s="6">
        <v>75628419</v>
      </c>
      <c r="G37" s="25">
        <v>75628419</v>
      </c>
      <c r="H37" s="26">
        <v>-52706513</v>
      </c>
      <c r="I37" s="24">
        <v>263207023</v>
      </c>
      <c r="J37" s="6">
        <v>83118322</v>
      </c>
      <c r="K37" s="25">
        <v>41118322</v>
      </c>
    </row>
    <row r="38" spans="1:11" ht="13.5">
      <c r="A38" s="22" t="s">
        <v>41</v>
      </c>
      <c r="B38" s="6">
        <v>33584068</v>
      </c>
      <c r="C38" s="6">
        <v>-2813391</v>
      </c>
      <c r="D38" s="23">
        <v>40118617</v>
      </c>
      <c r="E38" s="24">
        <v>27202495</v>
      </c>
      <c r="F38" s="6">
        <v>11353495</v>
      </c>
      <c r="G38" s="25">
        <v>11353495</v>
      </c>
      <c r="H38" s="26">
        <v>-16186808</v>
      </c>
      <c r="I38" s="24">
        <v>1446360</v>
      </c>
      <c r="J38" s="6">
        <v>1446360</v>
      </c>
      <c r="K38" s="25">
        <v>1446360</v>
      </c>
    </row>
    <row r="39" spans="1:11" ht="13.5">
      <c r="A39" s="22" t="s">
        <v>42</v>
      </c>
      <c r="B39" s="6">
        <v>1646138541</v>
      </c>
      <c r="C39" s="6">
        <v>1934</v>
      </c>
      <c r="D39" s="23">
        <v>1888281036</v>
      </c>
      <c r="E39" s="24">
        <v>2060348047</v>
      </c>
      <c r="F39" s="6">
        <v>2037620601</v>
      </c>
      <c r="G39" s="25">
        <v>2037620601</v>
      </c>
      <c r="H39" s="26">
        <v>20</v>
      </c>
      <c r="I39" s="24">
        <v>2233038891</v>
      </c>
      <c r="J39" s="6">
        <v>2796803187</v>
      </c>
      <c r="K39" s="25">
        <v>3233637848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118091</v>
      </c>
      <c r="E42" s="24">
        <v>0</v>
      </c>
      <c r="F42" s="6">
        <v>260778083</v>
      </c>
      <c r="G42" s="25">
        <v>260778083</v>
      </c>
      <c r="H42" s="26">
        <v>0</v>
      </c>
      <c r="I42" s="24">
        <v>203238037</v>
      </c>
      <c r="J42" s="6">
        <v>292527221</v>
      </c>
      <c r="K42" s="25">
        <v>291333799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-295914112</v>
      </c>
      <c r="G43" s="25">
        <v>-295914112</v>
      </c>
      <c r="H43" s="26">
        <v>0</v>
      </c>
      <c r="I43" s="24">
        <v>-291452000</v>
      </c>
      <c r="J43" s="6">
        <v>-314236950</v>
      </c>
      <c r="K43" s="25">
        <v>-320256950</v>
      </c>
    </row>
    <row r="44" spans="1:11" ht="13.5">
      <c r="A44" s="22" t="s">
        <v>46</v>
      </c>
      <c r="B44" s="6">
        <v>-81076</v>
      </c>
      <c r="C44" s="6">
        <v>84176</v>
      </c>
      <c r="D44" s="23">
        <v>882849</v>
      </c>
      <c r="E44" s="24">
        <v>-885949</v>
      </c>
      <c r="F44" s="6">
        <v>-15869565</v>
      </c>
      <c r="G44" s="25">
        <v>-15869565</v>
      </c>
      <c r="H44" s="26">
        <v>-3773</v>
      </c>
      <c r="I44" s="24">
        <v>-9661779</v>
      </c>
      <c r="J44" s="6">
        <v>-3682052</v>
      </c>
      <c r="K44" s="25">
        <v>-3682052</v>
      </c>
    </row>
    <row r="45" spans="1:11" ht="13.5">
      <c r="A45" s="33" t="s">
        <v>47</v>
      </c>
      <c r="B45" s="7">
        <v>-81076</v>
      </c>
      <c r="C45" s="7">
        <v>84176</v>
      </c>
      <c r="D45" s="69">
        <v>1000940</v>
      </c>
      <c r="E45" s="70">
        <v>-885949</v>
      </c>
      <c r="F45" s="7">
        <v>9177468</v>
      </c>
      <c r="G45" s="71">
        <v>9177468</v>
      </c>
      <c r="H45" s="72">
        <v>0</v>
      </c>
      <c r="I45" s="70">
        <v>-97875742</v>
      </c>
      <c r="J45" s="7">
        <v>-20531702</v>
      </c>
      <c r="K45" s="71">
        <v>-32605203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62265156</v>
      </c>
      <c r="C48" s="6">
        <v>-34062634</v>
      </c>
      <c r="D48" s="23">
        <v>60183060</v>
      </c>
      <c r="E48" s="24">
        <v>50013932</v>
      </c>
      <c r="F48" s="6">
        <v>9152103</v>
      </c>
      <c r="G48" s="25">
        <v>9152103</v>
      </c>
      <c r="H48" s="26">
        <v>114496665</v>
      </c>
      <c r="I48" s="24">
        <v>88810625</v>
      </c>
      <c r="J48" s="6">
        <v>77023674</v>
      </c>
      <c r="K48" s="25">
        <v>59349786</v>
      </c>
    </row>
    <row r="49" spans="1:11" ht="13.5">
      <c r="A49" s="22" t="s">
        <v>50</v>
      </c>
      <c r="B49" s="6">
        <f>+B75</f>
        <v>254754027</v>
      </c>
      <c r="C49" s="6">
        <f aca="true" t="shared" si="6" ref="C49:K49">+C75</f>
        <v>-9181443</v>
      </c>
      <c r="D49" s="23">
        <f t="shared" si="6"/>
        <v>456381039</v>
      </c>
      <c r="E49" s="24">
        <f t="shared" si="6"/>
        <v>164935000</v>
      </c>
      <c r="F49" s="6">
        <f t="shared" si="6"/>
        <v>-42830576.49311037</v>
      </c>
      <c r="G49" s="25">
        <f t="shared" si="6"/>
        <v>-42830576.49311037</v>
      </c>
      <c r="H49" s="26">
        <f t="shared" si="6"/>
        <v>35834510</v>
      </c>
      <c r="I49" s="24">
        <f t="shared" si="6"/>
        <v>318011814.2423011</v>
      </c>
      <c r="J49" s="6">
        <f t="shared" si="6"/>
        <v>22954275.24748236</v>
      </c>
      <c r="K49" s="25">
        <f t="shared" si="6"/>
        <v>-19536442.07160911</v>
      </c>
    </row>
    <row r="50" spans="1:11" ht="13.5">
      <c r="A50" s="33" t="s">
        <v>51</v>
      </c>
      <c r="B50" s="7">
        <f>+B48-B49</f>
        <v>-192488871</v>
      </c>
      <c r="C50" s="7">
        <f aca="true" t="shared" si="7" ref="C50:K50">+C48-C49</f>
        <v>-24881191</v>
      </c>
      <c r="D50" s="69">
        <f t="shared" si="7"/>
        <v>-396197979</v>
      </c>
      <c r="E50" s="70">
        <f t="shared" si="7"/>
        <v>-114921068</v>
      </c>
      <c r="F50" s="7">
        <f t="shared" si="7"/>
        <v>51982679.49311037</v>
      </c>
      <c r="G50" s="71">
        <f t="shared" si="7"/>
        <v>51982679.49311037</v>
      </c>
      <c r="H50" s="72">
        <f t="shared" si="7"/>
        <v>78662155</v>
      </c>
      <c r="I50" s="70">
        <f t="shared" si="7"/>
        <v>-229201189.2423011</v>
      </c>
      <c r="J50" s="7">
        <f t="shared" si="7"/>
        <v>54069398.75251764</v>
      </c>
      <c r="K50" s="71">
        <f t="shared" si="7"/>
        <v>78886228.07160911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1568625095</v>
      </c>
      <c r="C53" s="6">
        <v>124483431</v>
      </c>
      <c r="D53" s="23">
        <v>1672346541</v>
      </c>
      <c r="E53" s="24">
        <v>1876864368</v>
      </c>
      <c r="F53" s="6">
        <v>1874211006</v>
      </c>
      <c r="G53" s="25">
        <v>1874211006</v>
      </c>
      <c r="H53" s="26">
        <v>-52431055</v>
      </c>
      <c r="I53" s="24">
        <v>2070108811</v>
      </c>
      <c r="J53" s="6">
        <v>2304552885</v>
      </c>
      <c r="K53" s="25">
        <v>2558856835</v>
      </c>
    </row>
    <row r="54" spans="1:11" ht="13.5">
      <c r="A54" s="22" t="s">
        <v>54</v>
      </c>
      <c r="B54" s="6">
        <v>0</v>
      </c>
      <c r="C54" s="6">
        <v>62681239</v>
      </c>
      <c r="D54" s="23">
        <v>90143916</v>
      </c>
      <c r="E54" s="24">
        <v>57130700</v>
      </c>
      <c r="F54" s="6">
        <v>57130700</v>
      </c>
      <c r="G54" s="25">
        <v>57130700</v>
      </c>
      <c r="H54" s="26">
        <v>52431058</v>
      </c>
      <c r="I54" s="24">
        <v>59758712</v>
      </c>
      <c r="J54" s="6">
        <v>62507613</v>
      </c>
      <c r="K54" s="25">
        <v>65382963</v>
      </c>
    </row>
    <row r="55" spans="1:11" ht="13.5">
      <c r="A55" s="22" t="s">
        <v>55</v>
      </c>
      <c r="B55" s="6">
        <v>1881316780</v>
      </c>
      <c r="C55" s="6">
        <v>155521898</v>
      </c>
      <c r="D55" s="23">
        <v>2230740205</v>
      </c>
      <c r="E55" s="24">
        <v>101710230</v>
      </c>
      <c r="F55" s="6">
        <v>70794850</v>
      </c>
      <c r="G55" s="25">
        <v>70794850</v>
      </c>
      <c r="H55" s="26">
        <v>55650878</v>
      </c>
      <c r="I55" s="24">
        <v>82213294</v>
      </c>
      <c r="J55" s="6">
        <v>69439934</v>
      </c>
      <c r="K55" s="25">
        <v>69440134</v>
      </c>
    </row>
    <row r="56" spans="1:11" ht="13.5">
      <c r="A56" s="22" t="s">
        <v>56</v>
      </c>
      <c r="B56" s="6">
        <v>52900416</v>
      </c>
      <c r="C56" s="6">
        <v>79158362</v>
      </c>
      <c r="D56" s="23">
        <v>35994087</v>
      </c>
      <c r="E56" s="24">
        <v>34428016</v>
      </c>
      <c r="F56" s="6">
        <v>31573016</v>
      </c>
      <c r="G56" s="25">
        <v>31573016</v>
      </c>
      <c r="H56" s="26">
        <v>14917619</v>
      </c>
      <c r="I56" s="24">
        <v>51261308</v>
      </c>
      <c r="J56" s="6">
        <v>75536615</v>
      </c>
      <c r="K56" s="25">
        <v>72898222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6294564</v>
      </c>
      <c r="C62" s="98">
        <v>8551966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0.6324570005644634</v>
      </c>
      <c r="G70" s="5">
        <f t="shared" si="8"/>
        <v>0.6324570005644634</v>
      </c>
      <c r="H70" s="5">
        <f t="shared" si="8"/>
        <v>0</v>
      </c>
      <c r="I70" s="5">
        <f t="shared" si="8"/>
        <v>0.5630977019547927</v>
      </c>
      <c r="J70" s="5">
        <f t="shared" si="8"/>
        <v>0.5630916099217833</v>
      </c>
      <c r="K70" s="5">
        <f t="shared" si="8"/>
        <v>0.5630912692748591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35627175</v>
      </c>
      <c r="G71" s="2">
        <f t="shared" si="9"/>
        <v>35627175</v>
      </c>
      <c r="H71" s="2">
        <f t="shared" si="9"/>
        <v>0</v>
      </c>
      <c r="I71" s="2">
        <f t="shared" si="9"/>
        <v>27557381</v>
      </c>
      <c r="J71" s="2">
        <f t="shared" si="9"/>
        <v>28897639</v>
      </c>
      <c r="K71" s="2">
        <f t="shared" si="9"/>
        <v>30360701</v>
      </c>
    </row>
    <row r="72" spans="1:11" ht="12.75" hidden="1">
      <c r="A72" s="1" t="s">
        <v>136</v>
      </c>
      <c r="B72" s="2">
        <f>+B77</f>
        <v>37911378</v>
      </c>
      <c r="C72" s="2">
        <f aca="true" t="shared" si="10" ref="C72:K72">+C77</f>
        <v>8327533</v>
      </c>
      <c r="D72" s="2">
        <f t="shared" si="10"/>
        <v>45305085</v>
      </c>
      <c r="E72" s="2">
        <f t="shared" si="10"/>
        <v>63791379</v>
      </c>
      <c r="F72" s="2">
        <f t="shared" si="10"/>
        <v>56331379</v>
      </c>
      <c r="G72" s="2">
        <f t="shared" si="10"/>
        <v>56331379</v>
      </c>
      <c r="H72" s="2">
        <f t="shared" si="10"/>
        <v>45706781</v>
      </c>
      <c r="I72" s="2">
        <f t="shared" si="10"/>
        <v>48938898</v>
      </c>
      <c r="J72" s="2">
        <f t="shared" si="10"/>
        <v>51319605</v>
      </c>
      <c r="K72" s="2">
        <f t="shared" si="10"/>
        <v>53917904</v>
      </c>
    </row>
    <row r="73" spans="1:11" ht="12.75" hidden="1">
      <c r="A73" s="1" t="s">
        <v>137</v>
      </c>
      <c r="B73" s="2">
        <f>+B74</f>
        <v>-44052029.000000015</v>
      </c>
      <c r="C73" s="2">
        <f aca="true" t="shared" si="11" ref="C73:K73">+(C78+C80+C81+C82)-(B78+B80+B81+B82)</f>
        <v>-79131853</v>
      </c>
      <c r="D73" s="2">
        <f t="shared" si="11"/>
        <v>110059423</v>
      </c>
      <c r="E73" s="2">
        <f t="shared" si="11"/>
        <v>88771755</v>
      </c>
      <c r="F73" s="2">
        <f>+(F78+F80+F81+F82)-(D78+D80+D81+D82)</f>
        <v>50442560</v>
      </c>
      <c r="G73" s="2">
        <f>+(G78+G80+G81+G82)-(D78+D80+D81+D82)</f>
        <v>50442560</v>
      </c>
      <c r="H73" s="2">
        <f>+(H78+H80+H81+H82)-(D78+D80+D81+D82)</f>
        <v>-45863220</v>
      </c>
      <c r="I73" s="2">
        <f>+(I78+I80+I81+I82)-(E78+E80+E81+E82)</f>
        <v>-95166479</v>
      </c>
      <c r="J73" s="2">
        <f t="shared" si="11"/>
        <v>949608</v>
      </c>
      <c r="K73" s="2">
        <f t="shared" si="11"/>
        <v>871529</v>
      </c>
    </row>
    <row r="74" spans="1:11" ht="12.75" hidden="1">
      <c r="A74" s="1" t="s">
        <v>138</v>
      </c>
      <c r="B74" s="2">
        <f>+TREND(C74:E74)</f>
        <v>-44052029.000000015</v>
      </c>
      <c r="C74" s="2">
        <f>+C73</f>
        <v>-79131853</v>
      </c>
      <c r="D74" s="2">
        <f aca="true" t="shared" si="12" ref="D74:K74">+D73</f>
        <v>110059423</v>
      </c>
      <c r="E74" s="2">
        <f t="shared" si="12"/>
        <v>88771755</v>
      </c>
      <c r="F74" s="2">
        <f t="shared" si="12"/>
        <v>50442560</v>
      </c>
      <c r="G74" s="2">
        <f t="shared" si="12"/>
        <v>50442560</v>
      </c>
      <c r="H74" s="2">
        <f t="shared" si="12"/>
        <v>-45863220</v>
      </c>
      <c r="I74" s="2">
        <f t="shared" si="12"/>
        <v>-95166479</v>
      </c>
      <c r="J74" s="2">
        <f t="shared" si="12"/>
        <v>949608</v>
      </c>
      <c r="K74" s="2">
        <f t="shared" si="12"/>
        <v>871529</v>
      </c>
    </row>
    <row r="75" spans="1:11" ht="12.75" hidden="1">
      <c r="A75" s="1" t="s">
        <v>139</v>
      </c>
      <c r="B75" s="2">
        <f>+B84-(((B80+B81+B78)*B70)-B79)</f>
        <v>254754027</v>
      </c>
      <c r="C75" s="2">
        <f aca="true" t="shared" si="13" ref="C75:K75">+C84-(((C80+C81+C78)*C70)-C79)</f>
        <v>-9181443</v>
      </c>
      <c r="D75" s="2">
        <f t="shared" si="13"/>
        <v>456381039</v>
      </c>
      <c r="E75" s="2">
        <f t="shared" si="13"/>
        <v>164935000</v>
      </c>
      <c r="F75" s="2">
        <f t="shared" si="13"/>
        <v>-42830576.49311037</v>
      </c>
      <c r="G75" s="2">
        <f t="shared" si="13"/>
        <v>-42830576.49311037</v>
      </c>
      <c r="H75" s="2">
        <f t="shared" si="13"/>
        <v>35834510</v>
      </c>
      <c r="I75" s="2">
        <f t="shared" si="13"/>
        <v>318011814.2423011</v>
      </c>
      <c r="J75" s="2">
        <f t="shared" si="13"/>
        <v>22954275.24748236</v>
      </c>
      <c r="K75" s="2">
        <f t="shared" si="13"/>
        <v>-19536442.07160911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37911378</v>
      </c>
      <c r="C77" s="3">
        <v>8327533</v>
      </c>
      <c r="D77" s="3">
        <v>45305085</v>
      </c>
      <c r="E77" s="3">
        <v>63791379</v>
      </c>
      <c r="F77" s="3">
        <v>56331379</v>
      </c>
      <c r="G77" s="3">
        <v>56331379</v>
      </c>
      <c r="H77" s="3">
        <v>45706781</v>
      </c>
      <c r="I77" s="3">
        <v>48938898</v>
      </c>
      <c r="J77" s="3">
        <v>51319605</v>
      </c>
      <c r="K77" s="3">
        <v>53917904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217957455</v>
      </c>
      <c r="C79" s="3">
        <v>40363914</v>
      </c>
      <c r="D79" s="3">
        <v>301359315</v>
      </c>
      <c r="E79" s="3">
        <v>164935000</v>
      </c>
      <c r="F79" s="3">
        <v>62241102</v>
      </c>
      <c r="G79" s="3">
        <v>62241102</v>
      </c>
      <c r="H79" s="3">
        <v>-21556861</v>
      </c>
      <c r="I79" s="3">
        <v>249850704</v>
      </c>
      <c r="J79" s="3">
        <v>77589000</v>
      </c>
      <c r="K79" s="3">
        <v>35589000</v>
      </c>
    </row>
    <row r="80" spans="1:11" ht="12.75" hidden="1">
      <c r="A80" s="1" t="s">
        <v>68</v>
      </c>
      <c r="B80" s="3">
        <v>218127876</v>
      </c>
      <c r="C80" s="3">
        <v>750611</v>
      </c>
      <c r="D80" s="3">
        <v>48507581</v>
      </c>
      <c r="E80" s="3">
        <v>195668492</v>
      </c>
      <c r="F80" s="3">
        <v>144063490</v>
      </c>
      <c r="G80" s="3">
        <v>144063490</v>
      </c>
      <c r="H80" s="3">
        <v>42825294</v>
      </c>
      <c r="I80" s="3">
        <v>90801144</v>
      </c>
      <c r="J80" s="3">
        <v>90801144</v>
      </c>
      <c r="K80" s="3">
        <v>90801144</v>
      </c>
    </row>
    <row r="81" spans="1:11" ht="12.75" hidden="1">
      <c r="A81" s="1" t="s">
        <v>69</v>
      </c>
      <c r="B81" s="3">
        <v>-141628978</v>
      </c>
      <c r="C81" s="3">
        <v>-3383566</v>
      </c>
      <c r="D81" s="3">
        <v>58918887</v>
      </c>
      <c r="E81" s="3">
        <v>-4425269</v>
      </c>
      <c r="F81" s="3">
        <v>8850538</v>
      </c>
      <c r="G81" s="3">
        <v>8850538</v>
      </c>
      <c r="H81" s="3">
        <v>18737954</v>
      </c>
      <c r="I81" s="3">
        <v>5275600</v>
      </c>
      <c r="J81" s="3">
        <v>6225208</v>
      </c>
      <c r="K81" s="3">
        <v>7096737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4955000</v>
      </c>
      <c r="F82" s="3">
        <v>4955000</v>
      </c>
      <c r="G82" s="3">
        <v>4955000</v>
      </c>
      <c r="H82" s="3">
        <v>0</v>
      </c>
      <c r="I82" s="3">
        <v>4955000</v>
      </c>
      <c r="J82" s="3">
        <v>4955000</v>
      </c>
      <c r="K82" s="3">
        <v>4955000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35627175</v>
      </c>
      <c r="G83" s="3">
        <v>35627175</v>
      </c>
      <c r="H83" s="3">
        <v>0</v>
      </c>
      <c r="I83" s="3">
        <v>27557381</v>
      </c>
      <c r="J83" s="3">
        <v>28897639</v>
      </c>
      <c r="K83" s="3">
        <v>30360701</v>
      </c>
    </row>
    <row r="84" spans="1:11" ht="12.75" hidden="1">
      <c r="A84" s="1" t="s">
        <v>72</v>
      </c>
      <c r="B84" s="3">
        <v>36796572</v>
      </c>
      <c r="C84" s="3">
        <v>-49545357</v>
      </c>
      <c r="D84" s="3">
        <v>155021724</v>
      </c>
      <c r="E84" s="3">
        <v>0</v>
      </c>
      <c r="F84" s="3">
        <v>-8360131</v>
      </c>
      <c r="G84" s="3">
        <v>-8360131</v>
      </c>
      <c r="H84" s="3">
        <v>57391371</v>
      </c>
      <c r="I84" s="3">
        <v>122261704</v>
      </c>
      <c r="J84" s="3">
        <v>0</v>
      </c>
      <c r="K84" s="3">
        <v>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5548890</v>
      </c>
      <c r="C5" s="6">
        <v>7538883</v>
      </c>
      <c r="D5" s="23">
        <v>7734672</v>
      </c>
      <c r="E5" s="24">
        <v>7541302</v>
      </c>
      <c r="F5" s="6">
        <v>7541302</v>
      </c>
      <c r="G5" s="25">
        <v>7541302</v>
      </c>
      <c r="H5" s="26">
        <v>-765902</v>
      </c>
      <c r="I5" s="24">
        <v>7813121</v>
      </c>
      <c r="J5" s="6">
        <v>7813121</v>
      </c>
      <c r="K5" s="25">
        <v>7813121</v>
      </c>
    </row>
    <row r="6" spans="1:11" ht="13.5">
      <c r="A6" s="22" t="s">
        <v>18</v>
      </c>
      <c r="B6" s="6">
        <v>35156</v>
      </c>
      <c r="C6" s="6">
        <v>0</v>
      </c>
      <c r="D6" s="23">
        <v>90774</v>
      </c>
      <c r="E6" s="24">
        <v>24000</v>
      </c>
      <c r="F6" s="6">
        <v>24000</v>
      </c>
      <c r="G6" s="25">
        <v>24000</v>
      </c>
      <c r="H6" s="26">
        <v>0</v>
      </c>
      <c r="I6" s="24">
        <v>24000</v>
      </c>
      <c r="J6" s="6">
        <v>25440</v>
      </c>
      <c r="K6" s="25">
        <v>26966</v>
      </c>
    </row>
    <row r="7" spans="1:11" ht="13.5">
      <c r="A7" s="22" t="s">
        <v>19</v>
      </c>
      <c r="B7" s="6">
        <v>12509546</v>
      </c>
      <c r="C7" s="6">
        <v>12993519</v>
      </c>
      <c r="D7" s="23">
        <v>12415453</v>
      </c>
      <c r="E7" s="24">
        <v>19200000</v>
      </c>
      <c r="F7" s="6">
        <v>10000000</v>
      </c>
      <c r="G7" s="25">
        <v>10000000</v>
      </c>
      <c r="H7" s="26">
        <v>7233117</v>
      </c>
      <c r="I7" s="24">
        <v>6500000</v>
      </c>
      <c r="J7" s="6">
        <v>6890000</v>
      </c>
      <c r="K7" s="25">
        <v>7303400</v>
      </c>
    </row>
    <row r="8" spans="1:11" ht="13.5">
      <c r="A8" s="22" t="s">
        <v>20</v>
      </c>
      <c r="B8" s="6">
        <v>132619494</v>
      </c>
      <c r="C8" s="6">
        <v>124177879</v>
      </c>
      <c r="D8" s="23">
        <v>136266108</v>
      </c>
      <c r="E8" s="24">
        <v>153052001</v>
      </c>
      <c r="F8" s="6">
        <v>190897661</v>
      </c>
      <c r="G8" s="25">
        <v>190897661</v>
      </c>
      <c r="H8" s="26">
        <v>165811608</v>
      </c>
      <c r="I8" s="24">
        <v>174703138</v>
      </c>
      <c r="J8" s="6">
        <v>162104599</v>
      </c>
      <c r="K8" s="25">
        <v>157822000</v>
      </c>
    </row>
    <row r="9" spans="1:11" ht="13.5">
      <c r="A9" s="22" t="s">
        <v>21</v>
      </c>
      <c r="B9" s="6">
        <v>252104</v>
      </c>
      <c r="C9" s="6">
        <v>470069</v>
      </c>
      <c r="D9" s="23">
        <v>614165</v>
      </c>
      <c r="E9" s="24">
        <v>824000</v>
      </c>
      <c r="F9" s="6">
        <v>772500</v>
      </c>
      <c r="G9" s="25">
        <v>772500</v>
      </c>
      <c r="H9" s="26">
        <v>630028</v>
      </c>
      <c r="I9" s="24">
        <v>824000</v>
      </c>
      <c r="J9" s="6">
        <v>873440</v>
      </c>
      <c r="K9" s="25">
        <v>925846</v>
      </c>
    </row>
    <row r="10" spans="1:11" ht="25.5">
      <c r="A10" s="27" t="s">
        <v>128</v>
      </c>
      <c r="B10" s="28">
        <f>SUM(B5:B9)</f>
        <v>150965190</v>
      </c>
      <c r="C10" s="29">
        <f aca="true" t="shared" si="0" ref="C10:K10">SUM(C5:C9)</f>
        <v>145180350</v>
      </c>
      <c r="D10" s="30">
        <f t="shared" si="0"/>
        <v>157121172</v>
      </c>
      <c r="E10" s="28">
        <f t="shared" si="0"/>
        <v>180641303</v>
      </c>
      <c r="F10" s="29">
        <f t="shared" si="0"/>
        <v>209235463</v>
      </c>
      <c r="G10" s="31">
        <f t="shared" si="0"/>
        <v>209235463</v>
      </c>
      <c r="H10" s="32">
        <f t="shared" si="0"/>
        <v>172908851</v>
      </c>
      <c r="I10" s="28">
        <f t="shared" si="0"/>
        <v>189864259</v>
      </c>
      <c r="J10" s="29">
        <f t="shared" si="0"/>
        <v>177706600</v>
      </c>
      <c r="K10" s="31">
        <f t="shared" si="0"/>
        <v>173891333</v>
      </c>
    </row>
    <row r="11" spans="1:11" ht="13.5">
      <c r="A11" s="22" t="s">
        <v>22</v>
      </c>
      <c r="B11" s="6">
        <v>47398459</v>
      </c>
      <c r="C11" s="6">
        <v>53010355</v>
      </c>
      <c r="D11" s="23">
        <v>56480315</v>
      </c>
      <c r="E11" s="24">
        <v>75011160</v>
      </c>
      <c r="F11" s="6">
        <v>75011160</v>
      </c>
      <c r="G11" s="25">
        <v>75011160</v>
      </c>
      <c r="H11" s="26">
        <v>63082579</v>
      </c>
      <c r="I11" s="24">
        <v>78791746</v>
      </c>
      <c r="J11" s="6">
        <v>84307174</v>
      </c>
      <c r="K11" s="25">
        <v>90208664</v>
      </c>
    </row>
    <row r="12" spans="1:11" ht="13.5">
      <c r="A12" s="22" t="s">
        <v>23</v>
      </c>
      <c r="B12" s="6">
        <v>15847625</v>
      </c>
      <c r="C12" s="6">
        <v>16888294</v>
      </c>
      <c r="D12" s="23">
        <v>17242327</v>
      </c>
      <c r="E12" s="24">
        <v>18350588</v>
      </c>
      <c r="F12" s="6">
        <v>18350588</v>
      </c>
      <c r="G12" s="25">
        <v>18350588</v>
      </c>
      <c r="H12" s="26">
        <v>17173794</v>
      </c>
      <c r="I12" s="24">
        <v>18350588</v>
      </c>
      <c r="J12" s="6">
        <v>19635129</v>
      </c>
      <c r="K12" s="25">
        <v>21009590</v>
      </c>
    </row>
    <row r="13" spans="1:11" ht="13.5">
      <c r="A13" s="22" t="s">
        <v>129</v>
      </c>
      <c r="B13" s="6">
        <v>24662058</v>
      </c>
      <c r="C13" s="6">
        <v>24223549</v>
      </c>
      <c r="D13" s="23">
        <v>22772083</v>
      </c>
      <c r="E13" s="24">
        <v>30350000</v>
      </c>
      <c r="F13" s="6">
        <v>30350000</v>
      </c>
      <c r="G13" s="25">
        <v>30350000</v>
      </c>
      <c r="H13" s="26">
        <v>20330127</v>
      </c>
      <c r="I13" s="24">
        <v>30350000</v>
      </c>
      <c r="J13" s="6">
        <v>32474500</v>
      </c>
      <c r="K13" s="25">
        <v>34747715</v>
      </c>
    </row>
    <row r="14" spans="1:11" ht="13.5">
      <c r="A14" s="22" t="s">
        <v>24</v>
      </c>
      <c r="B14" s="6">
        <v>16942</v>
      </c>
      <c r="C14" s="6">
        <v>5833</v>
      </c>
      <c r="D14" s="23">
        <v>93420</v>
      </c>
      <c r="E14" s="24">
        <v>32000</v>
      </c>
      <c r="F14" s="6">
        <v>32000</v>
      </c>
      <c r="G14" s="25">
        <v>32000</v>
      </c>
      <c r="H14" s="26">
        <v>11729</v>
      </c>
      <c r="I14" s="24">
        <v>32000</v>
      </c>
      <c r="J14" s="6">
        <v>34240</v>
      </c>
      <c r="K14" s="25">
        <v>36637</v>
      </c>
    </row>
    <row r="15" spans="1:11" ht="13.5">
      <c r="A15" s="22" t="s">
        <v>130</v>
      </c>
      <c r="B15" s="6">
        <v>2325654</v>
      </c>
      <c r="C15" s="6">
        <v>2240876</v>
      </c>
      <c r="D15" s="23">
        <v>1826373</v>
      </c>
      <c r="E15" s="24">
        <v>4799000</v>
      </c>
      <c r="F15" s="6">
        <v>6284685</v>
      </c>
      <c r="G15" s="25">
        <v>6284685</v>
      </c>
      <c r="H15" s="26">
        <v>1503459</v>
      </c>
      <c r="I15" s="24">
        <v>3298800</v>
      </c>
      <c r="J15" s="6">
        <v>3561938</v>
      </c>
      <c r="K15" s="25">
        <v>4309303</v>
      </c>
    </row>
    <row r="16" spans="1:11" ht="13.5">
      <c r="A16" s="22" t="s">
        <v>20</v>
      </c>
      <c r="B16" s="6">
        <v>6986354</v>
      </c>
      <c r="C16" s="6">
        <v>9735614</v>
      </c>
      <c r="D16" s="23">
        <v>5141472</v>
      </c>
      <c r="E16" s="24">
        <v>9118750</v>
      </c>
      <c r="F16" s="6">
        <v>8580185</v>
      </c>
      <c r="G16" s="25">
        <v>8580185</v>
      </c>
      <c r="H16" s="26">
        <v>6691391</v>
      </c>
      <c r="I16" s="24">
        <v>8620000</v>
      </c>
      <c r="J16" s="6">
        <v>8713200</v>
      </c>
      <c r="K16" s="25">
        <v>9235992</v>
      </c>
    </row>
    <row r="17" spans="1:11" ht="13.5">
      <c r="A17" s="22" t="s">
        <v>25</v>
      </c>
      <c r="B17" s="6">
        <v>50953700</v>
      </c>
      <c r="C17" s="6">
        <v>55748154</v>
      </c>
      <c r="D17" s="23">
        <v>46213576</v>
      </c>
      <c r="E17" s="24">
        <v>92059452</v>
      </c>
      <c r="F17" s="6">
        <v>106712998</v>
      </c>
      <c r="G17" s="25">
        <v>106712998</v>
      </c>
      <c r="H17" s="26">
        <v>50880198</v>
      </c>
      <c r="I17" s="24">
        <v>95435154</v>
      </c>
      <c r="J17" s="6">
        <v>80295848</v>
      </c>
      <c r="K17" s="25">
        <v>81821690</v>
      </c>
    </row>
    <row r="18" spans="1:11" ht="13.5">
      <c r="A18" s="33" t="s">
        <v>26</v>
      </c>
      <c r="B18" s="34">
        <f>SUM(B11:B17)</f>
        <v>148190792</v>
      </c>
      <c r="C18" s="35">
        <f aca="true" t="shared" si="1" ref="C18:K18">SUM(C11:C17)</f>
        <v>161852675</v>
      </c>
      <c r="D18" s="36">
        <f t="shared" si="1"/>
        <v>149769566</v>
      </c>
      <c r="E18" s="34">
        <f t="shared" si="1"/>
        <v>229720950</v>
      </c>
      <c r="F18" s="35">
        <f t="shared" si="1"/>
        <v>245321616</v>
      </c>
      <c r="G18" s="37">
        <f t="shared" si="1"/>
        <v>245321616</v>
      </c>
      <c r="H18" s="38">
        <f t="shared" si="1"/>
        <v>159673277</v>
      </c>
      <c r="I18" s="34">
        <f t="shared" si="1"/>
        <v>234878288</v>
      </c>
      <c r="J18" s="35">
        <f t="shared" si="1"/>
        <v>229022029</v>
      </c>
      <c r="K18" s="37">
        <f t="shared" si="1"/>
        <v>241369591</v>
      </c>
    </row>
    <row r="19" spans="1:11" ht="13.5">
      <c r="A19" s="33" t="s">
        <v>27</v>
      </c>
      <c r="B19" s="39">
        <f>+B10-B18</f>
        <v>2774398</v>
      </c>
      <c r="C19" s="40">
        <f aca="true" t="shared" si="2" ref="C19:K19">+C10-C18</f>
        <v>-16672325</v>
      </c>
      <c r="D19" s="41">
        <f t="shared" si="2"/>
        <v>7351606</v>
      </c>
      <c r="E19" s="39">
        <f t="shared" si="2"/>
        <v>-49079647</v>
      </c>
      <c r="F19" s="40">
        <f t="shared" si="2"/>
        <v>-36086153</v>
      </c>
      <c r="G19" s="42">
        <f t="shared" si="2"/>
        <v>-36086153</v>
      </c>
      <c r="H19" s="43">
        <f t="shared" si="2"/>
        <v>13235574</v>
      </c>
      <c r="I19" s="39">
        <f t="shared" si="2"/>
        <v>-45014029</v>
      </c>
      <c r="J19" s="40">
        <f t="shared" si="2"/>
        <v>-51315429</v>
      </c>
      <c r="K19" s="42">
        <f t="shared" si="2"/>
        <v>-67478258</v>
      </c>
    </row>
    <row r="20" spans="1:11" ht="25.5">
      <c r="A20" s="44" t="s">
        <v>28</v>
      </c>
      <c r="B20" s="45">
        <v>35025693</v>
      </c>
      <c r="C20" s="46">
        <v>46171989</v>
      </c>
      <c r="D20" s="47">
        <v>37117553</v>
      </c>
      <c r="E20" s="45">
        <v>33867000</v>
      </c>
      <c r="F20" s="46">
        <v>58900216</v>
      </c>
      <c r="G20" s="48">
        <v>58900216</v>
      </c>
      <c r="H20" s="49">
        <v>58781117</v>
      </c>
      <c r="I20" s="45">
        <v>34329861</v>
      </c>
      <c r="J20" s="46">
        <v>36624400</v>
      </c>
      <c r="K20" s="48">
        <v>38152000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37800091</v>
      </c>
      <c r="C22" s="58">
        <f aca="true" t="shared" si="3" ref="C22:K22">SUM(C19:C21)</f>
        <v>29499664</v>
      </c>
      <c r="D22" s="59">
        <f t="shared" si="3"/>
        <v>44469159</v>
      </c>
      <c r="E22" s="57">
        <f t="shared" si="3"/>
        <v>-15212647</v>
      </c>
      <c r="F22" s="58">
        <f t="shared" si="3"/>
        <v>22814063</v>
      </c>
      <c r="G22" s="60">
        <f t="shared" si="3"/>
        <v>22814063</v>
      </c>
      <c r="H22" s="61">
        <f t="shared" si="3"/>
        <v>72016691</v>
      </c>
      <c r="I22" s="57">
        <f t="shared" si="3"/>
        <v>-10684168</v>
      </c>
      <c r="J22" s="58">
        <f t="shared" si="3"/>
        <v>-14691029</v>
      </c>
      <c r="K22" s="60">
        <f t="shared" si="3"/>
        <v>-29326258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37800091</v>
      </c>
      <c r="C24" s="40">
        <f aca="true" t="shared" si="4" ref="C24:K24">SUM(C22:C23)</f>
        <v>29499664</v>
      </c>
      <c r="D24" s="41">
        <f t="shared" si="4"/>
        <v>44469159</v>
      </c>
      <c r="E24" s="39">
        <f t="shared" si="4"/>
        <v>-15212647</v>
      </c>
      <c r="F24" s="40">
        <f t="shared" si="4"/>
        <v>22814063</v>
      </c>
      <c r="G24" s="42">
        <f t="shared" si="4"/>
        <v>22814063</v>
      </c>
      <c r="H24" s="43">
        <f t="shared" si="4"/>
        <v>72016691</v>
      </c>
      <c r="I24" s="39">
        <f t="shared" si="4"/>
        <v>-10684168</v>
      </c>
      <c r="J24" s="40">
        <f t="shared" si="4"/>
        <v>-14691029</v>
      </c>
      <c r="K24" s="42">
        <f t="shared" si="4"/>
        <v>-29326258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465286157</v>
      </c>
      <c r="C27" s="7">
        <v>19980289</v>
      </c>
      <c r="D27" s="69">
        <v>508454439</v>
      </c>
      <c r="E27" s="70">
        <v>105652654</v>
      </c>
      <c r="F27" s="7">
        <v>175167960</v>
      </c>
      <c r="G27" s="71">
        <v>175167960</v>
      </c>
      <c r="H27" s="72">
        <v>575028057</v>
      </c>
      <c r="I27" s="70">
        <v>62184535</v>
      </c>
      <c r="J27" s="7">
        <v>49269094</v>
      </c>
      <c r="K27" s="71">
        <v>57025987</v>
      </c>
    </row>
    <row r="28" spans="1:11" ht="13.5">
      <c r="A28" s="73" t="s">
        <v>33</v>
      </c>
      <c r="B28" s="6">
        <v>448213009</v>
      </c>
      <c r="C28" s="6">
        <v>22048752</v>
      </c>
      <c r="D28" s="23">
        <v>63715804</v>
      </c>
      <c r="E28" s="24">
        <v>33867000</v>
      </c>
      <c r="F28" s="6">
        <v>39868488</v>
      </c>
      <c r="G28" s="25">
        <v>39868488</v>
      </c>
      <c r="H28" s="26">
        <v>0</v>
      </c>
      <c r="I28" s="24">
        <v>34329860</v>
      </c>
      <c r="J28" s="6">
        <v>36624400</v>
      </c>
      <c r="K28" s="25">
        <v>38152000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-24642466</v>
      </c>
      <c r="D31" s="23">
        <v>155988734</v>
      </c>
      <c r="E31" s="24">
        <v>71785654</v>
      </c>
      <c r="F31" s="6">
        <v>135299472</v>
      </c>
      <c r="G31" s="25">
        <v>135299472</v>
      </c>
      <c r="H31" s="26">
        <v>0</v>
      </c>
      <c r="I31" s="24">
        <v>27854675</v>
      </c>
      <c r="J31" s="6">
        <v>12644694</v>
      </c>
      <c r="K31" s="25">
        <v>18873987</v>
      </c>
    </row>
    <row r="32" spans="1:11" ht="13.5">
      <c r="A32" s="33" t="s">
        <v>36</v>
      </c>
      <c r="B32" s="7">
        <f>SUM(B28:B31)</f>
        <v>448213009</v>
      </c>
      <c r="C32" s="7">
        <f aca="true" t="shared" si="5" ref="C32:K32">SUM(C28:C31)</f>
        <v>-2593714</v>
      </c>
      <c r="D32" s="69">
        <f t="shared" si="5"/>
        <v>219704538</v>
      </c>
      <c r="E32" s="70">
        <f t="shared" si="5"/>
        <v>105652654</v>
      </c>
      <c r="F32" s="7">
        <f t="shared" si="5"/>
        <v>175167960</v>
      </c>
      <c r="G32" s="71">
        <f t="shared" si="5"/>
        <v>175167960</v>
      </c>
      <c r="H32" s="72">
        <f t="shared" si="5"/>
        <v>0</v>
      </c>
      <c r="I32" s="70">
        <f t="shared" si="5"/>
        <v>62184535</v>
      </c>
      <c r="J32" s="7">
        <f t="shared" si="5"/>
        <v>49269094</v>
      </c>
      <c r="K32" s="71">
        <f t="shared" si="5"/>
        <v>57025987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195156276</v>
      </c>
      <c r="C35" s="6">
        <v>16524301</v>
      </c>
      <c r="D35" s="23">
        <v>256296169</v>
      </c>
      <c r="E35" s="24">
        <v>604296148</v>
      </c>
      <c r="F35" s="6">
        <v>126684392</v>
      </c>
      <c r="G35" s="25">
        <v>126684392</v>
      </c>
      <c r="H35" s="26">
        <v>635463</v>
      </c>
      <c r="I35" s="24">
        <v>51088729</v>
      </c>
      <c r="J35" s="6">
        <v>-1607106</v>
      </c>
      <c r="K35" s="25">
        <v>-77414884</v>
      </c>
    </row>
    <row r="36" spans="1:11" ht="13.5">
      <c r="A36" s="22" t="s">
        <v>39</v>
      </c>
      <c r="B36" s="6">
        <v>346229632</v>
      </c>
      <c r="C36" s="6">
        <v>18299295</v>
      </c>
      <c r="D36" s="23">
        <v>402532732</v>
      </c>
      <c r="E36" s="24">
        <v>600793076</v>
      </c>
      <c r="F36" s="6">
        <v>547350691</v>
      </c>
      <c r="G36" s="25">
        <v>547350691</v>
      </c>
      <c r="H36" s="26">
        <v>58483873</v>
      </c>
      <c r="I36" s="24">
        <v>437056574</v>
      </c>
      <c r="J36" s="6">
        <v>542321670</v>
      </c>
      <c r="K36" s="25">
        <v>594160960</v>
      </c>
    </row>
    <row r="37" spans="1:11" ht="13.5">
      <c r="A37" s="22" t="s">
        <v>40</v>
      </c>
      <c r="B37" s="6">
        <v>19170778</v>
      </c>
      <c r="C37" s="6">
        <v>8093119</v>
      </c>
      <c r="D37" s="23">
        <v>68699122</v>
      </c>
      <c r="E37" s="24">
        <v>366561303</v>
      </c>
      <c r="F37" s="6">
        <v>11186736</v>
      </c>
      <c r="G37" s="25">
        <v>11186736</v>
      </c>
      <c r="H37" s="26">
        <v>-12946854</v>
      </c>
      <c r="I37" s="24">
        <v>11216995</v>
      </c>
      <c r="J37" s="6">
        <v>7006532</v>
      </c>
      <c r="K37" s="25">
        <v>-930974</v>
      </c>
    </row>
    <row r="38" spans="1:11" ht="13.5">
      <c r="A38" s="22" t="s">
        <v>41</v>
      </c>
      <c r="B38" s="6">
        <v>989000</v>
      </c>
      <c r="C38" s="6">
        <v>186000</v>
      </c>
      <c r="D38" s="23">
        <v>1418000</v>
      </c>
      <c r="E38" s="24">
        <v>0</v>
      </c>
      <c r="F38" s="6">
        <v>1454000</v>
      </c>
      <c r="G38" s="25">
        <v>1454000</v>
      </c>
      <c r="H38" s="26">
        <v>0</v>
      </c>
      <c r="I38" s="24">
        <v>1454000</v>
      </c>
      <c r="J38" s="6">
        <v>1454000</v>
      </c>
      <c r="K38" s="25">
        <v>1454000</v>
      </c>
    </row>
    <row r="39" spans="1:11" ht="13.5">
      <c r="A39" s="22" t="s">
        <v>42</v>
      </c>
      <c r="B39" s="6">
        <v>483426039</v>
      </c>
      <c r="C39" s="6">
        <v>-2955187</v>
      </c>
      <c r="D39" s="23">
        <v>544242620</v>
      </c>
      <c r="E39" s="24">
        <v>853740568</v>
      </c>
      <c r="F39" s="6">
        <v>638580284</v>
      </c>
      <c r="G39" s="25">
        <v>638580284</v>
      </c>
      <c r="H39" s="26">
        <v>49499</v>
      </c>
      <c r="I39" s="24">
        <v>486158476</v>
      </c>
      <c r="J39" s="6">
        <v>546945061</v>
      </c>
      <c r="K39" s="25">
        <v>545549308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10525148</v>
      </c>
      <c r="C42" s="6">
        <v>501865</v>
      </c>
      <c r="D42" s="23">
        <v>-62371647</v>
      </c>
      <c r="E42" s="24">
        <v>186821805</v>
      </c>
      <c r="F42" s="6">
        <v>9147690</v>
      </c>
      <c r="G42" s="25">
        <v>9147690</v>
      </c>
      <c r="H42" s="26">
        <v>-148994329</v>
      </c>
      <c r="I42" s="24">
        <v>11216523</v>
      </c>
      <c r="J42" s="6">
        <v>9173372</v>
      </c>
      <c r="K42" s="25">
        <v>-2823049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-175167959</v>
      </c>
      <c r="G43" s="25">
        <v>-175167959</v>
      </c>
      <c r="H43" s="26">
        <v>0</v>
      </c>
      <c r="I43" s="24">
        <v>-61884535</v>
      </c>
      <c r="J43" s="6">
        <v>-48951094</v>
      </c>
      <c r="K43" s="25">
        <v>-56688907</v>
      </c>
    </row>
    <row r="44" spans="1:11" ht="13.5">
      <c r="A44" s="22" t="s">
        <v>46</v>
      </c>
      <c r="B44" s="6">
        <v>31961</v>
      </c>
      <c r="C44" s="6">
        <v>-29372</v>
      </c>
      <c r="D44" s="23">
        <v>35240</v>
      </c>
      <c r="E44" s="24">
        <v>-37829</v>
      </c>
      <c r="F44" s="6">
        <v>37829</v>
      </c>
      <c r="G44" s="25">
        <v>37829</v>
      </c>
      <c r="H44" s="26">
        <v>-1852</v>
      </c>
      <c r="I44" s="24">
        <v>2678</v>
      </c>
      <c r="J44" s="6">
        <v>0</v>
      </c>
      <c r="K44" s="25">
        <v>0</v>
      </c>
    </row>
    <row r="45" spans="1:11" ht="13.5">
      <c r="A45" s="33" t="s">
        <v>47</v>
      </c>
      <c r="B45" s="7">
        <v>10557109</v>
      </c>
      <c r="C45" s="7">
        <v>472493</v>
      </c>
      <c r="D45" s="69">
        <v>-62336407</v>
      </c>
      <c r="E45" s="70">
        <v>386756247</v>
      </c>
      <c r="F45" s="7">
        <v>72795031</v>
      </c>
      <c r="G45" s="71">
        <v>72795031</v>
      </c>
      <c r="H45" s="72">
        <v>-387773826</v>
      </c>
      <c r="I45" s="70">
        <v>-50665334</v>
      </c>
      <c r="J45" s="7">
        <v>-39777722</v>
      </c>
      <c r="K45" s="71">
        <v>-59511956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181380744</v>
      </c>
      <c r="C48" s="6">
        <v>15240976</v>
      </c>
      <c r="D48" s="23">
        <v>238777471</v>
      </c>
      <c r="E48" s="24">
        <v>581076881</v>
      </c>
      <c r="F48" s="6">
        <v>82756873</v>
      </c>
      <c r="G48" s="25">
        <v>82756873</v>
      </c>
      <c r="H48" s="26">
        <v>-1066381</v>
      </c>
      <c r="I48" s="24">
        <v>22991204</v>
      </c>
      <c r="J48" s="6">
        <v>-24333131</v>
      </c>
      <c r="K48" s="25">
        <v>-88436210</v>
      </c>
    </row>
    <row r="49" spans="1:11" ht="13.5">
      <c r="A49" s="22" t="s">
        <v>50</v>
      </c>
      <c r="B49" s="6">
        <f>+B75</f>
        <v>49049974</v>
      </c>
      <c r="C49" s="6">
        <f aca="true" t="shared" si="6" ref="C49:K49">+C75</f>
        <v>14938395</v>
      </c>
      <c r="D49" s="23">
        <f t="shared" si="6"/>
        <v>130980129</v>
      </c>
      <c r="E49" s="24">
        <f t="shared" si="6"/>
        <v>497502956.8765817</v>
      </c>
      <c r="F49" s="6">
        <f t="shared" si="6"/>
        <v>-8737909.5526658</v>
      </c>
      <c r="G49" s="25">
        <f t="shared" si="6"/>
        <v>-8737909.5526658</v>
      </c>
      <c r="H49" s="26">
        <f t="shared" si="6"/>
        <v>-24597865</v>
      </c>
      <c r="I49" s="24">
        <f t="shared" si="6"/>
        <v>29864649.223848693</v>
      </c>
      <c r="J49" s="6">
        <f t="shared" si="6"/>
        <v>27655776.40748351</v>
      </c>
      <c r="K49" s="25">
        <f t="shared" si="6"/>
        <v>24181008.418585543</v>
      </c>
    </row>
    <row r="50" spans="1:11" ht="13.5">
      <c r="A50" s="33" t="s">
        <v>51</v>
      </c>
      <c r="B50" s="7">
        <f>+B48-B49</f>
        <v>132330770</v>
      </c>
      <c r="C50" s="7">
        <f aca="true" t="shared" si="7" ref="C50:K50">+C48-C49</f>
        <v>302581</v>
      </c>
      <c r="D50" s="69">
        <f t="shared" si="7"/>
        <v>107797342</v>
      </c>
      <c r="E50" s="70">
        <f t="shared" si="7"/>
        <v>83573924.12341827</v>
      </c>
      <c r="F50" s="7">
        <f t="shared" si="7"/>
        <v>91494782.5526658</v>
      </c>
      <c r="G50" s="71">
        <f t="shared" si="7"/>
        <v>91494782.5526658</v>
      </c>
      <c r="H50" s="72">
        <f t="shared" si="7"/>
        <v>23531484</v>
      </c>
      <c r="I50" s="70">
        <f t="shared" si="7"/>
        <v>-6873445.223848693</v>
      </c>
      <c r="J50" s="7">
        <f t="shared" si="7"/>
        <v>-51988907.40748351</v>
      </c>
      <c r="K50" s="71">
        <f t="shared" si="7"/>
        <v>-112617218.41858554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325885418</v>
      </c>
      <c r="C53" s="6">
        <v>-7733025</v>
      </c>
      <c r="D53" s="23">
        <v>326671748</v>
      </c>
      <c r="E53" s="24">
        <v>529143803</v>
      </c>
      <c r="F53" s="6">
        <v>233170659</v>
      </c>
      <c r="G53" s="25">
        <v>233170659</v>
      </c>
      <c r="H53" s="26">
        <v>1035492</v>
      </c>
      <c r="I53" s="24">
        <v>176352050</v>
      </c>
      <c r="J53" s="6">
        <v>188810338</v>
      </c>
      <c r="K53" s="25">
        <v>190101744</v>
      </c>
    </row>
    <row r="54" spans="1:11" ht="13.5">
      <c r="A54" s="22" t="s">
        <v>54</v>
      </c>
      <c r="B54" s="6">
        <v>0</v>
      </c>
      <c r="C54" s="6">
        <v>24223549</v>
      </c>
      <c r="D54" s="23">
        <v>22772083</v>
      </c>
      <c r="E54" s="24">
        <v>30350000</v>
      </c>
      <c r="F54" s="6">
        <v>30350000</v>
      </c>
      <c r="G54" s="25">
        <v>30350000</v>
      </c>
      <c r="H54" s="26">
        <v>20330127</v>
      </c>
      <c r="I54" s="24">
        <v>30350000</v>
      </c>
      <c r="J54" s="6">
        <v>32474500</v>
      </c>
      <c r="K54" s="25">
        <v>34747715</v>
      </c>
    </row>
    <row r="55" spans="1:11" ht="13.5">
      <c r="A55" s="22" t="s">
        <v>55</v>
      </c>
      <c r="B55" s="6">
        <v>149418470</v>
      </c>
      <c r="C55" s="6">
        <v>6923268</v>
      </c>
      <c r="D55" s="23">
        <v>111998703</v>
      </c>
      <c r="E55" s="24">
        <v>15281015</v>
      </c>
      <c r="F55" s="6">
        <v>19444836</v>
      </c>
      <c r="G55" s="25">
        <v>19444836</v>
      </c>
      <c r="H55" s="26">
        <v>119992450</v>
      </c>
      <c r="I55" s="24">
        <v>21099040</v>
      </c>
      <c r="J55" s="6">
        <v>19854506</v>
      </c>
      <c r="K55" s="25">
        <v>5270152</v>
      </c>
    </row>
    <row r="56" spans="1:11" ht="13.5">
      <c r="A56" s="22" t="s">
        <v>56</v>
      </c>
      <c r="B56" s="6">
        <v>2979974</v>
      </c>
      <c r="C56" s="6">
        <v>5812345</v>
      </c>
      <c r="D56" s="23">
        <v>5832135</v>
      </c>
      <c r="E56" s="24">
        <v>19882000</v>
      </c>
      <c r="F56" s="6">
        <v>18707890</v>
      </c>
      <c r="G56" s="25">
        <v>18707890</v>
      </c>
      <c r="H56" s="26">
        <v>10147446</v>
      </c>
      <c r="I56" s="24">
        <v>5770000</v>
      </c>
      <c r="J56" s="6">
        <v>14642720</v>
      </c>
      <c r="K56" s="25">
        <v>15654991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15872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2013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30386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0.9544065763754839</v>
      </c>
      <c r="F70" s="5">
        <f t="shared" si="8"/>
        <v>0.5202572572483731</v>
      </c>
      <c r="G70" s="5">
        <f t="shared" si="8"/>
        <v>0.5202572572483731</v>
      </c>
      <c r="H70" s="5">
        <f t="shared" si="8"/>
        <v>0</v>
      </c>
      <c r="I70" s="5">
        <f t="shared" si="8"/>
        <v>0.3803869122334194</v>
      </c>
      <c r="J70" s="5">
        <f t="shared" si="8"/>
        <v>0.38264243714052454</v>
      </c>
      <c r="K70" s="5">
        <f t="shared" si="8"/>
        <v>0.38501407012318284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8006805</v>
      </c>
      <c r="F71" s="2">
        <f t="shared" si="9"/>
        <v>4337802</v>
      </c>
      <c r="G71" s="2">
        <f t="shared" si="9"/>
        <v>4337802</v>
      </c>
      <c r="H71" s="2">
        <f t="shared" si="9"/>
        <v>0</v>
      </c>
      <c r="I71" s="2">
        <f t="shared" si="9"/>
        <v>3180461</v>
      </c>
      <c r="J71" s="2">
        <f t="shared" si="9"/>
        <v>3211901</v>
      </c>
      <c r="K71" s="2">
        <f t="shared" si="9"/>
        <v>3245227</v>
      </c>
    </row>
    <row r="72" spans="1:11" ht="12.75" hidden="1">
      <c r="A72" s="1" t="s">
        <v>136</v>
      </c>
      <c r="B72" s="2">
        <f>+B77</f>
        <v>6247751</v>
      </c>
      <c r="C72" s="2">
        <f aca="true" t="shared" si="10" ref="C72:K72">+C77</f>
        <v>8021589</v>
      </c>
      <c r="D72" s="2">
        <f t="shared" si="10"/>
        <v>8599521</v>
      </c>
      <c r="E72" s="2">
        <f t="shared" si="10"/>
        <v>8389302</v>
      </c>
      <c r="F72" s="2">
        <f t="shared" si="10"/>
        <v>8337802</v>
      </c>
      <c r="G72" s="2">
        <f t="shared" si="10"/>
        <v>8337802</v>
      </c>
      <c r="H72" s="2">
        <f t="shared" si="10"/>
        <v>-135874</v>
      </c>
      <c r="I72" s="2">
        <f t="shared" si="10"/>
        <v>8361121</v>
      </c>
      <c r="J72" s="2">
        <f t="shared" si="10"/>
        <v>8394001</v>
      </c>
      <c r="K72" s="2">
        <f t="shared" si="10"/>
        <v>8428853</v>
      </c>
    </row>
    <row r="73" spans="1:11" ht="12.75" hidden="1">
      <c r="A73" s="1" t="s">
        <v>137</v>
      </c>
      <c r="B73" s="2">
        <f>+B74</f>
        <v>-5948476.333333332</v>
      </c>
      <c r="C73" s="2">
        <f aca="true" t="shared" si="11" ref="C73:K73">+(C78+C80+C81+C82)-(B78+B80+B81+B82)</f>
        <v>-12492207</v>
      </c>
      <c r="D73" s="2">
        <f t="shared" si="11"/>
        <v>16235373</v>
      </c>
      <c r="E73" s="2">
        <f t="shared" si="11"/>
        <v>5700569</v>
      </c>
      <c r="F73" s="2">
        <f>+(F78+F80+F81+F82)-(D78+D80+D81+D82)</f>
        <v>26408821</v>
      </c>
      <c r="G73" s="2">
        <f>+(G78+G80+G81+G82)-(D78+D80+D81+D82)</f>
        <v>26408821</v>
      </c>
      <c r="H73" s="2">
        <f>+(H78+H80+H81+H82)-(D78+D80+D81+D82)</f>
        <v>-15816854</v>
      </c>
      <c r="I73" s="2">
        <f>+(I78+I80+I81+I82)-(E78+E80+E81+E82)</f>
        <v>4878258</v>
      </c>
      <c r="J73" s="2">
        <f t="shared" si="11"/>
        <v>-5371500</v>
      </c>
      <c r="K73" s="2">
        <f t="shared" si="11"/>
        <v>-11704699</v>
      </c>
    </row>
    <row r="74" spans="1:11" ht="12.75" hidden="1">
      <c r="A74" s="1" t="s">
        <v>138</v>
      </c>
      <c r="B74" s="2">
        <f>+TREND(C74:E74)</f>
        <v>-5948476.333333332</v>
      </c>
      <c r="C74" s="2">
        <f>+C73</f>
        <v>-12492207</v>
      </c>
      <c r="D74" s="2">
        <f aca="true" t="shared" si="12" ref="D74:K74">+D73</f>
        <v>16235373</v>
      </c>
      <c r="E74" s="2">
        <f t="shared" si="12"/>
        <v>5700569</v>
      </c>
      <c r="F74" s="2">
        <f t="shared" si="12"/>
        <v>26408821</v>
      </c>
      <c r="G74" s="2">
        <f t="shared" si="12"/>
        <v>26408821</v>
      </c>
      <c r="H74" s="2">
        <f t="shared" si="12"/>
        <v>-15816854</v>
      </c>
      <c r="I74" s="2">
        <f t="shared" si="12"/>
        <v>4878258</v>
      </c>
      <c r="J74" s="2">
        <f t="shared" si="12"/>
        <v>-5371500</v>
      </c>
      <c r="K74" s="2">
        <f t="shared" si="12"/>
        <v>-11704699</v>
      </c>
    </row>
    <row r="75" spans="1:11" ht="12.75" hidden="1">
      <c r="A75" s="1" t="s">
        <v>139</v>
      </c>
      <c r="B75" s="2">
        <f>+B84-(((B80+B81+B78)*B70)-B79)</f>
        <v>49049974</v>
      </c>
      <c r="C75" s="2">
        <f aca="true" t="shared" si="13" ref="C75:K75">+C84-(((C80+C81+C78)*C70)-C79)</f>
        <v>14938395</v>
      </c>
      <c r="D75" s="2">
        <f t="shared" si="13"/>
        <v>130980129</v>
      </c>
      <c r="E75" s="2">
        <f t="shared" si="13"/>
        <v>497502956.8765817</v>
      </c>
      <c r="F75" s="2">
        <f t="shared" si="13"/>
        <v>-8737909.5526658</v>
      </c>
      <c r="G75" s="2">
        <f t="shared" si="13"/>
        <v>-8737909.5526658</v>
      </c>
      <c r="H75" s="2">
        <f t="shared" si="13"/>
        <v>-24597865</v>
      </c>
      <c r="I75" s="2">
        <f t="shared" si="13"/>
        <v>29864649.223848693</v>
      </c>
      <c r="J75" s="2">
        <f t="shared" si="13"/>
        <v>27655776.40748351</v>
      </c>
      <c r="K75" s="2">
        <f t="shared" si="13"/>
        <v>24181008.418585543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6247751</v>
      </c>
      <c r="C77" s="3">
        <v>8021589</v>
      </c>
      <c r="D77" s="3">
        <v>8599521</v>
      </c>
      <c r="E77" s="3">
        <v>8389302</v>
      </c>
      <c r="F77" s="3">
        <v>8337802</v>
      </c>
      <c r="G77" s="3">
        <v>8337802</v>
      </c>
      <c r="H77" s="3">
        <v>-135874</v>
      </c>
      <c r="I77" s="3">
        <v>8361121</v>
      </c>
      <c r="J77" s="3">
        <v>8394001</v>
      </c>
      <c r="K77" s="3">
        <v>8428853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14714315</v>
      </c>
      <c r="C79" s="3">
        <v>7015139</v>
      </c>
      <c r="D79" s="3">
        <v>62367344</v>
      </c>
      <c r="E79" s="3">
        <v>360640294</v>
      </c>
      <c r="F79" s="3">
        <v>4803459</v>
      </c>
      <c r="G79" s="3">
        <v>4803459</v>
      </c>
      <c r="H79" s="3">
        <v>-12948706</v>
      </c>
      <c r="I79" s="3">
        <v>4831040</v>
      </c>
      <c r="J79" s="3">
        <v>620577</v>
      </c>
      <c r="K79" s="3">
        <v>-7316929</v>
      </c>
    </row>
    <row r="80" spans="1:11" ht="12.75" hidden="1">
      <c r="A80" s="1" t="s">
        <v>68</v>
      </c>
      <c r="B80" s="3">
        <v>12944992</v>
      </c>
      <c r="C80" s="3">
        <v>688812</v>
      </c>
      <c r="D80" s="3">
        <v>17857938</v>
      </c>
      <c r="E80" s="3">
        <v>15907138</v>
      </c>
      <c r="F80" s="3">
        <v>42115170</v>
      </c>
      <c r="G80" s="3">
        <v>42115170</v>
      </c>
      <c r="H80" s="3">
        <v>-820643</v>
      </c>
      <c r="I80" s="3">
        <v>28017575</v>
      </c>
      <c r="J80" s="3">
        <v>22641278</v>
      </c>
      <c r="K80" s="3">
        <v>10931494</v>
      </c>
    </row>
    <row r="81" spans="1:11" ht="12.75" hidden="1">
      <c r="A81" s="1" t="s">
        <v>69</v>
      </c>
      <c r="B81" s="3">
        <v>-1548463</v>
      </c>
      <c r="C81" s="3">
        <v>594513</v>
      </c>
      <c r="D81" s="3">
        <v>-2718243</v>
      </c>
      <c r="E81" s="3">
        <v>7312129</v>
      </c>
      <c r="F81" s="3">
        <v>1812349</v>
      </c>
      <c r="G81" s="3">
        <v>1812349</v>
      </c>
      <c r="H81" s="3">
        <v>2522487</v>
      </c>
      <c r="I81" s="3">
        <v>79950</v>
      </c>
      <c r="J81" s="3">
        <v>84747</v>
      </c>
      <c r="K81" s="3">
        <v>89832</v>
      </c>
    </row>
    <row r="82" spans="1:11" ht="12.75" hidden="1">
      <c r="A82" s="1" t="s">
        <v>70</v>
      </c>
      <c r="B82" s="3">
        <v>2379003</v>
      </c>
      <c r="C82" s="3">
        <v>0</v>
      </c>
      <c r="D82" s="3">
        <v>2379003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8006805</v>
      </c>
      <c r="F83" s="3">
        <v>4337802</v>
      </c>
      <c r="G83" s="3">
        <v>4337802</v>
      </c>
      <c r="H83" s="3">
        <v>0</v>
      </c>
      <c r="I83" s="3">
        <v>3180461</v>
      </c>
      <c r="J83" s="3">
        <v>3211901</v>
      </c>
      <c r="K83" s="3">
        <v>3245227</v>
      </c>
    </row>
    <row r="84" spans="1:11" ht="12.75" hidden="1">
      <c r="A84" s="1" t="s">
        <v>72</v>
      </c>
      <c r="B84" s="3">
        <v>34335659</v>
      </c>
      <c r="C84" s="3">
        <v>7923256</v>
      </c>
      <c r="D84" s="3">
        <v>68612785</v>
      </c>
      <c r="E84" s="3">
        <v>159023284</v>
      </c>
      <c r="F84" s="3">
        <v>9312242</v>
      </c>
      <c r="G84" s="3">
        <v>9312242</v>
      </c>
      <c r="H84" s="3">
        <v>-11649159</v>
      </c>
      <c r="I84" s="3">
        <v>35721540</v>
      </c>
      <c r="J84" s="3">
        <v>35731141</v>
      </c>
      <c r="K84" s="3">
        <v>35741303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111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13483563</v>
      </c>
      <c r="C5" s="6">
        <v>26577949</v>
      </c>
      <c r="D5" s="23">
        <v>23710125</v>
      </c>
      <c r="E5" s="24">
        <v>26635400</v>
      </c>
      <c r="F5" s="6">
        <v>26635400</v>
      </c>
      <c r="G5" s="25">
        <v>26635400</v>
      </c>
      <c r="H5" s="26">
        <v>23758834</v>
      </c>
      <c r="I5" s="24">
        <v>28233493</v>
      </c>
      <c r="J5" s="6">
        <v>29927504</v>
      </c>
      <c r="K5" s="25">
        <v>31723153</v>
      </c>
    </row>
    <row r="6" spans="1:11" ht="13.5">
      <c r="A6" s="22" t="s">
        <v>18</v>
      </c>
      <c r="B6" s="6">
        <v>466332</v>
      </c>
      <c r="C6" s="6">
        <v>502078</v>
      </c>
      <c r="D6" s="23">
        <v>580036</v>
      </c>
      <c r="E6" s="24">
        <v>702500</v>
      </c>
      <c r="F6" s="6">
        <v>682500</v>
      </c>
      <c r="G6" s="25">
        <v>682500</v>
      </c>
      <c r="H6" s="26">
        <v>597603</v>
      </c>
      <c r="I6" s="24">
        <v>723450</v>
      </c>
      <c r="J6" s="6">
        <v>766857</v>
      </c>
      <c r="K6" s="25">
        <v>812868</v>
      </c>
    </row>
    <row r="7" spans="1:11" ht="13.5">
      <c r="A7" s="22" t="s">
        <v>19</v>
      </c>
      <c r="B7" s="6">
        <v>513307</v>
      </c>
      <c r="C7" s="6">
        <v>1155108</v>
      </c>
      <c r="D7" s="23">
        <v>1324290</v>
      </c>
      <c r="E7" s="24">
        <v>1260000</v>
      </c>
      <c r="F7" s="6">
        <v>900000</v>
      </c>
      <c r="G7" s="25">
        <v>900000</v>
      </c>
      <c r="H7" s="26">
        <v>1617853</v>
      </c>
      <c r="I7" s="24">
        <v>1403747</v>
      </c>
      <c r="J7" s="6">
        <v>1487972</v>
      </c>
      <c r="K7" s="25">
        <v>1577250</v>
      </c>
    </row>
    <row r="8" spans="1:11" ht="13.5">
      <c r="A8" s="22" t="s">
        <v>20</v>
      </c>
      <c r="B8" s="6">
        <v>127765773</v>
      </c>
      <c r="C8" s="6">
        <v>135455789</v>
      </c>
      <c r="D8" s="23">
        <v>143935302</v>
      </c>
      <c r="E8" s="24">
        <v>162716550</v>
      </c>
      <c r="F8" s="6">
        <v>185863550</v>
      </c>
      <c r="G8" s="25">
        <v>185863550</v>
      </c>
      <c r="H8" s="26">
        <v>172885567</v>
      </c>
      <c r="I8" s="24">
        <v>155516300</v>
      </c>
      <c r="J8" s="6">
        <v>163166550</v>
      </c>
      <c r="K8" s="25">
        <v>160304200</v>
      </c>
    </row>
    <row r="9" spans="1:11" ht="13.5">
      <c r="A9" s="22" t="s">
        <v>21</v>
      </c>
      <c r="B9" s="6">
        <v>7108081</v>
      </c>
      <c r="C9" s="6">
        <v>2331573</v>
      </c>
      <c r="D9" s="23">
        <v>3347505</v>
      </c>
      <c r="E9" s="24">
        <v>2056400</v>
      </c>
      <c r="F9" s="6">
        <v>2436400</v>
      </c>
      <c r="G9" s="25">
        <v>2436400</v>
      </c>
      <c r="H9" s="26">
        <v>2341807</v>
      </c>
      <c r="I9" s="24">
        <v>2645200</v>
      </c>
      <c r="J9" s="6">
        <v>2768288</v>
      </c>
      <c r="K9" s="25">
        <v>2896353</v>
      </c>
    </row>
    <row r="10" spans="1:11" ht="25.5">
      <c r="A10" s="27" t="s">
        <v>128</v>
      </c>
      <c r="B10" s="28">
        <f>SUM(B5:B9)</f>
        <v>149337056</v>
      </c>
      <c r="C10" s="29">
        <f aca="true" t="shared" si="0" ref="C10:K10">SUM(C5:C9)</f>
        <v>166022497</v>
      </c>
      <c r="D10" s="30">
        <f t="shared" si="0"/>
        <v>172897258</v>
      </c>
      <c r="E10" s="28">
        <f t="shared" si="0"/>
        <v>193370850</v>
      </c>
      <c r="F10" s="29">
        <f t="shared" si="0"/>
        <v>216517850</v>
      </c>
      <c r="G10" s="31">
        <f t="shared" si="0"/>
        <v>216517850</v>
      </c>
      <c r="H10" s="32">
        <f t="shared" si="0"/>
        <v>201201664</v>
      </c>
      <c r="I10" s="28">
        <f t="shared" si="0"/>
        <v>188522190</v>
      </c>
      <c r="J10" s="29">
        <f t="shared" si="0"/>
        <v>198117171</v>
      </c>
      <c r="K10" s="31">
        <f t="shared" si="0"/>
        <v>197313824</v>
      </c>
    </row>
    <row r="11" spans="1:11" ht="13.5">
      <c r="A11" s="22" t="s">
        <v>22</v>
      </c>
      <c r="B11" s="6">
        <v>47054278</v>
      </c>
      <c r="C11" s="6">
        <v>54769866</v>
      </c>
      <c r="D11" s="23">
        <v>60853292</v>
      </c>
      <c r="E11" s="24">
        <v>66981683</v>
      </c>
      <c r="F11" s="6">
        <v>72044924</v>
      </c>
      <c r="G11" s="25">
        <v>72044924</v>
      </c>
      <c r="H11" s="26">
        <v>69573492</v>
      </c>
      <c r="I11" s="24">
        <v>76078911</v>
      </c>
      <c r="J11" s="6">
        <v>79797265</v>
      </c>
      <c r="K11" s="25">
        <v>84554333</v>
      </c>
    </row>
    <row r="12" spans="1:11" ht="13.5">
      <c r="A12" s="22" t="s">
        <v>23</v>
      </c>
      <c r="B12" s="6">
        <v>10490739</v>
      </c>
      <c r="C12" s="6">
        <v>10841650</v>
      </c>
      <c r="D12" s="23">
        <v>11165829</v>
      </c>
      <c r="E12" s="24">
        <v>11856356</v>
      </c>
      <c r="F12" s="6">
        <v>11856356</v>
      </c>
      <c r="G12" s="25">
        <v>11856356</v>
      </c>
      <c r="H12" s="26">
        <v>11227236</v>
      </c>
      <c r="I12" s="24">
        <v>11856362</v>
      </c>
      <c r="J12" s="6">
        <v>12395709</v>
      </c>
      <c r="K12" s="25">
        <v>12984126</v>
      </c>
    </row>
    <row r="13" spans="1:11" ht="13.5">
      <c r="A13" s="22" t="s">
        <v>129</v>
      </c>
      <c r="B13" s="6">
        <v>15695783</v>
      </c>
      <c r="C13" s="6">
        <v>9885417</v>
      </c>
      <c r="D13" s="23">
        <v>17359164</v>
      </c>
      <c r="E13" s="24">
        <v>11066106</v>
      </c>
      <c r="F13" s="6">
        <v>11066106</v>
      </c>
      <c r="G13" s="25">
        <v>11066106</v>
      </c>
      <c r="H13" s="26">
        <v>0</v>
      </c>
      <c r="I13" s="24">
        <v>17213229</v>
      </c>
      <c r="J13" s="6">
        <v>17901759</v>
      </c>
      <c r="K13" s="25">
        <v>18617829</v>
      </c>
    </row>
    <row r="14" spans="1:11" ht="13.5">
      <c r="A14" s="22" t="s">
        <v>24</v>
      </c>
      <c r="B14" s="6">
        <v>1609652</v>
      </c>
      <c r="C14" s="6">
        <v>1175999</v>
      </c>
      <c r="D14" s="23">
        <v>918470</v>
      </c>
      <c r="E14" s="24">
        <v>710000</v>
      </c>
      <c r="F14" s="6">
        <v>713500</v>
      </c>
      <c r="G14" s="25">
        <v>713500</v>
      </c>
      <c r="H14" s="26">
        <v>276703</v>
      </c>
      <c r="I14" s="24">
        <v>547000</v>
      </c>
      <c r="J14" s="6">
        <v>574350</v>
      </c>
      <c r="K14" s="25">
        <v>603068</v>
      </c>
    </row>
    <row r="15" spans="1:11" ht="13.5">
      <c r="A15" s="22" t="s">
        <v>130</v>
      </c>
      <c r="B15" s="6">
        <v>2442946</v>
      </c>
      <c r="C15" s="6">
        <v>2385000</v>
      </c>
      <c r="D15" s="23">
        <v>3023891</v>
      </c>
      <c r="E15" s="24">
        <v>1577510</v>
      </c>
      <c r="F15" s="6">
        <v>3790587</v>
      </c>
      <c r="G15" s="25">
        <v>3790587</v>
      </c>
      <c r="H15" s="26">
        <v>3132680</v>
      </c>
      <c r="I15" s="24">
        <v>2364500</v>
      </c>
      <c r="J15" s="6">
        <v>2014025</v>
      </c>
      <c r="K15" s="25">
        <v>2098189</v>
      </c>
    </row>
    <row r="16" spans="1:11" ht="13.5">
      <c r="A16" s="22" t="s">
        <v>20</v>
      </c>
      <c r="B16" s="6">
        <v>1009929</v>
      </c>
      <c r="C16" s="6">
        <v>562088</v>
      </c>
      <c r="D16" s="23">
        <v>692313</v>
      </c>
      <c r="E16" s="24">
        <v>2460000</v>
      </c>
      <c r="F16" s="6">
        <v>2260000</v>
      </c>
      <c r="G16" s="25">
        <v>2260000</v>
      </c>
      <c r="H16" s="26">
        <v>1112146</v>
      </c>
      <c r="I16" s="24">
        <v>1450000</v>
      </c>
      <c r="J16" s="6">
        <v>2239000</v>
      </c>
      <c r="K16" s="25">
        <v>2311450</v>
      </c>
    </row>
    <row r="17" spans="1:11" ht="13.5">
      <c r="A17" s="22" t="s">
        <v>25</v>
      </c>
      <c r="B17" s="6">
        <v>81062441</v>
      </c>
      <c r="C17" s="6">
        <v>77460168</v>
      </c>
      <c r="D17" s="23">
        <v>84629429</v>
      </c>
      <c r="E17" s="24">
        <v>91792870</v>
      </c>
      <c r="F17" s="6">
        <v>85766258</v>
      </c>
      <c r="G17" s="25">
        <v>85766258</v>
      </c>
      <c r="H17" s="26">
        <v>68740956</v>
      </c>
      <c r="I17" s="24">
        <v>80405052</v>
      </c>
      <c r="J17" s="6">
        <v>84673564</v>
      </c>
      <c r="K17" s="25">
        <v>79645525</v>
      </c>
    </row>
    <row r="18" spans="1:11" ht="13.5">
      <c r="A18" s="33" t="s">
        <v>26</v>
      </c>
      <c r="B18" s="34">
        <f>SUM(B11:B17)</f>
        <v>159365768</v>
      </c>
      <c r="C18" s="35">
        <f aca="true" t="shared" si="1" ref="C18:K18">SUM(C11:C17)</f>
        <v>157080188</v>
      </c>
      <c r="D18" s="36">
        <f t="shared" si="1"/>
        <v>178642388</v>
      </c>
      <c r="E18" s="34">
        <f t="shared" si="1"/>
        <v>186444525</v>
      </c>
      <c r="F18" s="35">
        <f t="shared" si="1"/>
        <v>187497731</v>
      </c>
      <c r="G18" s="37">
        <f t="shared" si="1"/>
        <v>187497731</v>
      </c>
      <c r="H18" s="38">
        <f t="shared" si="1"/>
        <v>154063213</v>
      </c>
      <c r="I18" s="34">
        <f t="shared" si="1"/>
        <v>189915054</v>
      </c>
      <c r="J18" s="35">
        <f t="shared" si="1"/>
        <v>199595672</v>
      </c>
      <c r="K18" s="37">
        <f t="shared" si="1"/>
        <v>200814520</v>
      </c>
    </row>
    <row r="19" spans="1:11" ht="13.5">
      <c r="A19" s="33" t="s">
        <v>27</v>
      </c>
      <c r="B19" s="39">
        <f>+B10-B18</f>
        <v>-10028712</v>
      </c>
      <c r="C19" s="40">
        <f aca="true" t="shared" si="2" ref="C19:K19">+C10-C18</f>
        <v>8942309</v>
      </c>
      <c r="D19" s="41">
        <f t="shared" si="2"/>
        <v>-5745130</v>
      </c>
      <c r="E19" s="39">
        <f t="shared" si="2"/>
        <v>6926325</v>
      </c>
      <c r="F19" s="40">
        <f t="shared" si="2"/>
        <v>29020119</v>
      </c>
      <c r="G19" s="42">
        <f t="shared" si="2"/>
        <v>29020119</v>
      </c>
      <c r="H19" s="43">
        <f t="shared" si="2"/>
        <v>47138451</v>
      </c>
      <c r="I19" s="39">
        <f t="shared" si="2"/>
        <v>-1392864</v>
      </c>
      <c r="J19" s="40">
        <f t="shared" si="2"/>
        <v>-1478501</v>
      </c>
      <c r="K19" s="42">
        <f t="shared" si="2"/>
        <v>-3500696</v>
      </c>
    </row>
    <row r="20" spans="1:11" ht="25.5">
      <c r="A20" s="44" t="s">
        <v>28</v>
      </c>
      <c r="B20" s="45">
        <v>29762279</v>
      </c>
      <c r="C20" s="46">
        <v>37389512</v>
      </c>
      <c r="D20" s="47">
        <v>28292287</v>
      </c>
      <c r="E20" s="45">
        <v>37117450</v>
      </c>
      <c r="F20" s="46">
        <v>50425450</v>
      </c>
      <c r="G20" s="48">
        <v>50425450</v>
      </c>
      <c r="H20" s="49">
        <v>52343076</v>
      </c>
      <c r="I20" s="45">
        <v>26149700</v>
      </c>
      <c r="J20" s="46">
        <v>28016450</v>
      </c>
      <c r="K20" s="48">
        <v>29130800</v>
      </c>
    </row>
    <row r="21" spans="1:11" ht="63.75">
      <c r="A21" s="50" t="s">
        <v>131</v>
      </c>
      <c r="B21" s="51">
        <v>1128147</v>
      </c>
      <c r="C21" s="52">
        <v>32896612</v>
      </c>
      <c r="D21" s="53">
        <v>0</v>
      </c>
      <c r="E21" s="51">
        <v>8787000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20861714</v>
      </c>
      <c r="C22" s="58">
        <f aca="true" t="shared" si="3" ref="C22:K22">SUM(C19:C21)</f>
        <v>79228433</v>
      </c>
      <c r="D22" s="59">
        <f t="shared" si="3"/>
        <v>22547157</v>
      </c>
      <c r="E22" s="57">
        <f t="shared" si="3"/>
        <v>52830775</v>
      </c>
      <c r="F22" s="58">
        <f t="shared" si="3"/>
        <v>79445569</v>
      </c>
      <c r="G22" s="60">
        <f t="shared" si="3"/>
        <v>79445569</v>
      </c>
      <c r="H22" s="61">
        <f t="shared" si="3"/>
        <v>99481527</v>
      </c>
      <c r="I22" s="57">
        <f t="shared" si="3"/>
        <v>24756836</v>
      </c>
      <c r="J22" s="58">
        <f t="shared" si="3"/>
        <v>26537949</v>
      </c>
      <c r="K22" s="60">
        <f t="shared" si="3"/>
        <v>25630104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20861714</v>
      </c>
      <c r="C24" s="40">
        <f aca="true" t="shared" si="4" ref="C24:K24">SUM(C22:C23)</f>
        <v>79228433</v>
      </c>
      <c r="D24" s="41">
        <f t="shared" si="4"/>
        <v>22547157</v>
      </c>
      <c r="E24" s="39">
        <f t="shared" si="4"/>
        <v>52830775</v>
      </c>
      <c r="F24" s="40">
        <f t="shared" si="4"/>
        <v>79445569</v>
      </c>
      <c r="G24" s="42">
        <f t="shared" si="4"/>
        <v>79445569</v>
      </c>
      <c r="H24" s="43">
        <f t="shared" si="4"/>
        <v>99481527</v>
      </c>
      <c r="I24" s="39">
        <f t="shared" si="4"/>
        <v>24756836</v>
      </c>
      <c r="J24" s="40">
        <f t="shared" si="4"/>
        <v>26537949</v>
      </c>
      <c r="K24" s="42">
        <f t="shared" si="4"/>
        <v>25630104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309424290</v>
      </c>
      <c r="C27" s="7">
        <v>371724354</v>
      </c>
      <c r="D27" s="69">
        <v>405464941</v>
      </c>
      <c r="E27" s="70">
        <v>52830775</v>
      </c>
      <c r="F27" s="7">
        <v>65256308</v>
      </c>
      <c r="G27" s="71">
        <v>65256308</v>
      </c>
      <c r="H27" s="72">
        <v>52574447</v>
      </c>
      <c r="I27" s="70">
        <v>30838200</v>
      </c>
      <c r="J27" s="7">
        <v>32841975</v>
      </c>
      <c r="K27" s="71">
        <v>32079226</v>
      </c>
    </row>
    <row r="28" spans="1:11" ht="13.5">
      <c r="A28" s="73" t="s">
        <v>33</v>
      </c>
      <c r="B28" s="6">
        <v>23967924</v>
      </c>
      <c r="C28" s="6">
        <v>41316920</v>
      </c>
      <c r="D28" s="23">
        <v>28042901</v>
      </c>
      <c r="E28" s="24">
        <v>40903558</v>
      </c>
      <c r="F28" s="6">
        <v>50124393</v>
      </c>
      <c r="G28" s="25">
        <v>50124393</v>
      </c>
      <c r="H28" s="26">
        <v>0</v>
      </c>
      <c r="I28" s="24">
        <v>26149700</v>
      </c>
      <c r="J28" s="6">
        <v>28016450</v>
      </c>
      <c r="K28" s="25">
        <v>29130800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258162413</v>
      </c>
      <c r="C31" s="6">
        <v>313579288</v>
      </c>
      <c r="D31" s="23">
        <v>377077244</v>
      </c>
      <c r="E31" s="24">
        <v>6926325</v>
      </c>
      <c r="F31" s="6">
        <v>14830855</v>
      </c>
      <c r="G31" s="25">
        <v>14830855</v>
      </c>
      <c r="H31" s="26">
        <v>0</v>
      </c>
      <c r="I31" s="24">
        <v>4688500</v>
      </c>
      <c r="J31" s="6">
        <v>4825525</v>
      </c>
      <c r="K31" s="25">
        <v>2948426</v>
      </c>
    </row>
    <row r="32" spans="1:11" ht="13.5">
      <c r="A32" s="33" t="s">
        <v>36</v>
      </c>
      <c r="B32" s="7">
        <f>SUM(B28:B31)</f>
        <v>282130337</v>
      </c>
      <c r="C32" s="7">
        <f aca="true" t="shared" si="5" ref="C32:K32">SUM(C28:C31)</f>
        <v>354896208</v>
      </c>
      <c r="D32" s="69">
        <f t="shared" si="5"/>
        <v>405120145</v>
      </c>
      <c r="E32" s="70">
        <f t="shared" si="5"/>
        <v>47829883</v>
      </c>
      <c r="F32" s="7">
        <f t="shared" si="5"/>
        <v>64955248</v>
      </c>
      <c r="G32" s="71">
        <f t="shared" si="5"/>
        <v>64955248</v>
      </c>
      <c r="H32" s="72">
        <f t="shared" si="5"/>
        <v>0</v>
      </c>
      <c r="I32" s="70">
        <f t="shared" si="5"/>
        <v>30838200</v>
      </c>
      <c r="J32" s="7">
        <f t="shared" si="5"/>
        <v>32841975</v>
      </c>
      <c r="K32" s="71">
        <f t="shared" si="5"/>
        <v>32079226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16523991</v>
      </c>
      <c r="C35" s="6">
        <v>28610344</v>
      </c>
      <c r="D35" s="23">
        <v>34364460</v>
      </c>
      <c r="E35" s="24">
        <v>23805294</v>
      </c>
      <c r="F35" s="6">
        <v>32111099</v>
      </c>
      <c r="G35" s="25">
        <v>32111099</v>
      </c>
      <c r="H35" s="26">
        <v>31862656</v>
      </c>
      <c r="I35" s="24">
        <v>59355885</v>
      </c>
      <c r="J35" s="6">
        <v>70304912</v>
      </c>
      <c r="K35" s="25">
        <v>81853691</v>
      </c>
    </row>
    <row r="36" spans="1:11" ht="13.5">
      <c r="A36" s="22" t="s">
        <v>39</v>
      </c>
      <c r="B36" s="6">
        <v>245701479</v>
      </c>
      <c r="C36" s="6">
        <v>311436975</v>
      </c>
      <c r="D36" s="23">
        <v>328987372</v>
      </c>
      <c r="E36" s="24">
        <v>374606694</v>
      </c>
      <c r="F36" s="6">
        <v>384780451</v>
      </c>
      <c r="G36" s="25">
        <v>384780451</v>
      </c>
      <c r="H36" s="26">
        <v>52764768</v>
      </c>
      <c r="I36" s="24">
        <v>398405422</v>
      </c>
      <c r="J36" s="6">
        <v>413345635</v>
      </c>
      <c r="K36" s="25">
        <v>426807032</v>
      </c>
    </row>
    <row r="37" spans="1:11" ht="13.5">
      <c r="A37" s="22" t="s">
        <v>40</v>
      </c>
      <c r="B37" s="6">
        <v>41177288</v>
      </c>
      <c r="C37" s="6">
        <v>35946744</v>
      </c>
      <c r="D37" s="23">
        <v>37677662</v>
      </c>
      <c r="E37" s="24">
        <v>18733606</v>
      </c>
      <c r="F37" s="6">
        <v>9887848</v>
      </c>
      <c r="G37" s="25">
        <v>9887848</v>
      </c>
      <c r="H37" s="26">
        <v>-12209833</v>
      </c>
      <c r="I37" s="24">
        <v>28829625</v>
      </c>
      <c r="J37" s="6">
        <v>28282602</v>
      </c>
      <c r="K37" s="25">
        <v>27708254</v>
      </c>
    </row>
    <row r="38" spans="1:11" ht="13.5">
      <c r="A38" s="22" t="s">
        <v>41</v>
      </c>
      <c r="B38" s="6">
        <v>11975771</v>
      </c>
      <c r="C38" s="6">
        <v>6624314</v>
      </c>
      <c r="D38" s="23">
        <v>6371196</v>
      </c>
      <c r="E38" s="24">
        <v>5077616</v>
      </c>
      <c r="F38" s="6">
        <v>8269837</v>
      </c>
      <c r="G38" s="25">
        <v>8269837</v>
      </c>
      <c r="H38" s="26">
        <v>-2644341</v>
      </c>
      <c r="I38" s="24">
        <v>4013837</v>
      </c>
      <c r="J38" s="6">
        <v>3912187</v>
      </c>
      <c r="K38" s="25">
        <v>3866655</v>
      </c>
    </row>
    <row r="39" spans="1:11" ht="13.5">
      <c r="A39" s="22" t="s">
        <v>42</v>
      </c>
      <c r="B39" s="6">
        <v>188210697</v>
      </c>
      <c r="C39" s="6">
        <v>218247828</v>
      </c>
      <c r="D39" s="23">
        <v>296755817</v>
      </c>
      <c r="E39" s="24">
        <v>321769991</v>
      </c>
      <c r="F39" s="6">
        <v>319288296</v>
      </c>
      <c r="G39" s="25">
        <v>319288296</v>
      </c>
      <c r="H39" s="26">
        <v>71</v>
      </c>
      <c r="I39" s="24">
        <v>400161009</v>
      </c>
      <c r="J39" s="6">
        <v>424917809</v>
      </c>
      <c r="K39" s="25">
        <v>451455710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230426025</v>
      </c>
      <c r="F42" s="6">
        <v>83904575</v>
      </c>
      <c r="G42" s="25">
        <v>83904575</v>
      </c>
      <c r="H42" s="26">
        <v>0</v>
      </c>
      <c r="I42" s="24">
        <v>35540279</v>
      </c>
      <c r="J42" s="6">
        <v>37600006</v>
      </c>
      <c r="K42" s="25">
        <v>36972917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-65256305</v>
      </c>
      <c r="G43" s="25">
        <v>-65256305</v>
      </c>
      <c r="H43" s="26">
        <v>0</v>
      </c>
      <c r="I43" s="24">
        <v>-30838200</v>
      </c>
      <c r="J43" s="6">
        <v>-32841978</v>
      </c>
      <c r="K43" s="25">
        <v>-32079224</v>
      </c>
    </row>
    <row r="44" spans="1:11" ht="13.5">
      <c r="A44" s="22" t="s">
        <v>46</v>
      </c>
      <c r="B44" s="6">
        <v>7641</v>
      </c>
      <c r="C44" s="6">
        <v>12539</v>
      </c>
      <c r="D44" s="23">
        <v>4734</v>
      </c>
      <c r="E44" s="24">
        <v>-24914</v>
      </c>
      <c r="F44" s="6">
        <v>-954914</v>
      </c>
      <c r="G44" s="25">
        <v>-954914</v>
      </c>
      <c r="H44" s="26">
        <v>1109</v>
      </c>
      <c r="I44" s="24">
        <v>-676000</v>
      </c>
      <c r="J44" s="6">
        <v>-648650</v>
      </c>
      <c r="K44" s="25">
        <v>-619932</v>
      </c>
    </row>
    <row r="45" spans="1:11" ht="13.5">
      <c r="A45" s="33" t="s">
        <v>47</v>
      </c>
      <c r="B45" s="7">
        <v>7641</v>
      </c>
      <c r="C45" s="7">
        <v>12539</v>
      </c>
      <c r="D45" s="69">
        <v>4734</v>
      </c>
      <c r="E45" s="70">
        <v>238716907</v>
      </c>
      <c r="F45" s="7">
        <v>22788740</v>
      </c>
      <c r="G45" s="71">
        <v>22788740</v>
      </c>
      <c r="H45" s="72">
        <v>-2880</v>
      </c>
      <c r="I45" s="70">
        <v>27986303</v>
      </c>
      <c r="J45" s="7">
        <v>34159463</v>
      </c>
      <c r="K45" s="71">
        <v>40607603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428466</v>
      </c>
      <c r="C48" s="6">
        <v>5172322</v>
      </c>
      <c r="D48" s="23">
        <v>5095384</v>
      </c>
      <c r="E48" s="24">
        <v>11075319</v>
      </c>
      <c r="F48" s="6">
        <v>7171339</v>
      </c>
      <c r="G48" s="25">
        <v>7171339</v>
      </c>
      <c r="H48" s="26">
        <v>30124107</v>
      </c>
      <c r="I48" s="24">
        <v>30050085</v>
      </c>
      <c r="J48" s="6">
        <v>36333839</v>
      </c>
      <c r="K48" s="25">
        <v>42898710</v>
      </c>
    </row>
    <row r="49" spans="1:11" ht="13.5">
      <c r="A49" s="22" t="s">
        <v>50</v>
      </c>
      <c r="B49" s="6">
        <f>+B75</f>
        <v>45105612</v>
      </c>
      <c r="C49" s="6">
        <f aca="true" t="shared" si="6" ref="C49:K49">+C75</f>
        <v>50295914</v>
      </c>
      <c r="D49" s="23">
        <f t="shared" si="6"/>
        <v>56349732</v>
      </c>
      <c r="E49" s="24">
        <f t="shared" si="6"/>
        <v>9041487.662585765</v>
      </c>
      <c r="F49" s="6">
        <f t="shared" si="6"/>
        <v>1404509.20680248</v>
      </c>
      <c r="G49" s="25">
        <f t="shared" si="6"/>
        <v>1404509.20680248</v>
      </c>
      <c r="H49" s="26">
        <f t="shared" si="6"/>
        <v>-12703829</v>
      </c>
      <c r="I49" s="24">
        <f t="shared" si="6"/>
        <v>15424218.774264038</v>
      </c>
      <c r="J49" s="6">
        <f t="shared" si="6"/>
        <v>11188758.776003428</v>
      </c>
      <c r="K49" s="25">
        <f t="shared" si="6"/>
        <v>6674175.775343966</v>
      </c>
    </row>
    <row r="50" spans="1:11" ht="13.5">
      <c r="A50" s="33" t="s">
        <v>51</v>
      </c>
      <c r="B50" s="7">
        <f>+B48-B49</f>
        <v>-44677146</v>
      </c>
      <c r="C50" s="7">
        <f aca="true" t="shared" si="7" ref="C50:K50">+C48-C49</f>
        <v>-45123592</v>
      </c>
      <c r="D50" s="69">
        <f t="shared" si="7"/>
        <v>-51254348</v>
      </c>
      <c r="E50" s="70">
        <f t="shared" si="7"/>
        <v>2033831.3374142349</v>
      </c>
      <c r="F50" s="7">
        <f t="shared" si="7"/>
        <v>5766829.79319752</v>
      </c>
      <c r="G50" s="71">
        <f t="shared" si="7"/>
        <v>5766829.79319752</v>
      </c>
      <c r="H50" s="72">
        <f t="shared" si="7"/>
        <v>42827936</v>
      </c>
      <c r="I50" s="70">
        <f t="shared" si="7"/>
        <v>14625866.225735962</v>
      </c>
      <c r="J50" s="7">
        <f t="shared" si="7"/>
        <v>25145080.223996572</v>
      </c>
      <c r="K50" s="71">
        <f t="shared" si="7"/>
        <v>36224534.22465603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213747966</v>
      </c>
      <c r="C53" s="6">
        <v>306375148</v>
      </c>
      <c r="D53" s="23">
        <v>328203445</v>
      </c>
      <c r="E53" s="24">
        <v>374606694</v>
      </c>
      <c r="F53" s="6">
        <v>384780451</v>
      </c>
      <c r="G53" s="25">
        <v>384780451</v>
      </c>
      <c r="H53" s="26">
        <v>52764768</v>
      </c>
      <c r="I53" s="24">
        <v>398405422</v>
      </c>
      <c r="J53" s="6">
        <v>413345635</v>
      </c>
      <c r="K53" s="25">
        <v>426807032</v>
      </c>
    </row>
    <row r="54" spans="1:11" ht="13.5">
      <c r="A54" s="22" t="s">
        <v>54</v>
      </c>
      <c r="B54" s="6">
        <v>0</v>
      </c>
      <c r="C54" s="6">
        <v>9885417</v>
      </c>
      <c r="D54" s="23">
        <v>17270476</v>
      </c>
      <c r="E54" s="24">
        <v>11066106</v>
      </c>
      <c r="F54" s="6">
        <v>11066106</v>
      </c>
      <c r="G54" s="25">
        <v>11066106</v>
      </c>
      <c r="H54" s="26">
        <v>0</v>
      </c>
      <c r="I54" s="24">
        <v>17213229</v>
      </c>
      <c r="J54" s="6">
        <v>17901759</v>
      </c>
      <c r="K54" s="25">
        <v>18617829</v>
      </c>
    </row>
    <row r="55" spans="1:11" ht="13.5">
      <c r="A55" s="22" t="s">
        <v>55</v>
      </c>
      <c r="B55" s="6">
        <v>244355847</v>
      </c>
      <c r="C55" s="6">
        <v>294798698</v>
      </c>
      <c r="D55" s="23">
        <v>349886347</v>
      </c>
      <c r="E55" s="24">
        <v>0</v>
      </c>
      <c r="F55" s="6">
        <v>0</v>
      </c>
      <c r="G55" s="25">
        <v>0</v>
      </c>
      <c r="H55" s="26">
        <v>4566</v>
      </c>
      <c r="I55" s="24">
        <v>0</v>
      </c>
      <c r="J55" s="6">
        <v>0</v>
      </c>
      <c r="K55" s="25">
        <v>0</v>
      </c>
    </row>
    <row r="56" spans="1:11" ht="13.5">
      <c r="A56" s="22" t="s">
        <v>56</v>
      </c>
      <c r="B56" s="6">
        <v>5708520</v>
      </c>
      <c r="C56" s="6">
        <v>3392322</v>
      </c>
      <c r="D56" s="23">
        <v>8074053</v>
      </c>
      <c r="E56" s="24">
        <v>9497000</v>
      </c>
      <c r="F56" s="6">
        <v>9880965</v>
      </c>
      <c r="G56" s="25">
        <v>9880965</v>
      </c>
      <c r="H56" s="26">
        <v>6918454</v>
      </c>
      <c r="I56" s="24">
        <v>9295000</v>
      </c>
      <c r="J56" s="6">
        <v>9759750</v>
      </c>
      <c r="K56" s="25">
        <v>10247738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0.7613619302012954</v>
      </c>
      <c r="F70" s="5">
        <f t="shared" si="8"/>
        <v>0.81790413352805</v>
      </c>
      <c r="G70" s="5">
        <f t="shared" si="8"/>
        <v>0.81790413352805</v>
      </c>
      <c r="H70" s="5">
        <f t="shared" si="8"/>
        <v>0</v>
      </c>
      <c r="I70" s="5">
        <f t="shared" si="8"/>
        <v>0.7905397984609177</v>
      </c>
      <c r="J70" s="5">
        <f t="shared" si="8"/>
        <v>0.7905501314014006</v>
      </c>
      <c r="K70" s="5">
        <f t="shared" si="8"/>
        <v>0.7905555190658682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21805025</v>
      </c>
      <c r="F71" s="2">
        <f t="shared" si="9"/>
        <v>23354680</v>
      </c>
      <c r="G71" s="2">
        <f t="shared" si="9"/>
        <v>23354680</v>
      </c>
      <c r="H71" s="2">
        <f t="shared" si="9"/>
        <v>0</v>
      </c>
      <c r="I71" s="2">
        <f t="shared" si="9"/>
        <v>24034104</v>
      </c>
      <c r="J71" s="2">
        <f t="shared" si="9"/>
        <v>25467295</v>
      </c>
      <c r="K71" s="2">
        <f t="shared" si="9"/>
        <v>26985181</v>
      </c>
    </row>
    <row r="72" spans="1:11" ht="12.75" hidden="1">
      <c r="A72" s="1" t="s">
        <v>136</v>
      </c>
      <c r="B72" s="2">
        <f>+B77</f>
        <v>20236854</v>
      </c>
      <c r="C72" s="2">
        <f aca="true" t="shared" si="10" ref="C72:K72">+C77</f>
        <v>29444051</v>
      </c>
      <c r="D72" s="2">
        <f t="shared" si="10"/>
        <v>27116696</v>
      </c>
      <c r="E72" s="2">
        <f t="shared" si="10"/>
        <v>28639500</v>
      </c>
      <c r="F72" s="2">
        <f t="shared" si="10"/>
        <v>28554300</v>
      </c>
      <c r="G72" s="2">
        <f t="shared" si="10"/>
        <v>28554300</v>
      </c>
      <c r="H72" s="2">
        <f t="shared" si="10"/>
        <v>25543681</v>
      </c>
      <c r="I72" s="2">
        <f t="shared" si="10"/>
        <v>30402143</v>
      </c>
      <c r="J72" s="2">
        <f t="shared" si="10"/>
        <v>32214649</v>
      </c>
      <c r="K72" s="2">
        <f t="shared" si="10"/>
        <v>34134454</v>
      </c>
    </row>
    <row r="73" spans="1:11" ht="12.75" hidden="1">
      <c r="A73" s="1" t="s">
        <v>137</v>
      </c>
      <c r="B73" s="2">
        <f>+B74</f>
        <v>10818948.999999998</v>
      </c>
      <c r="C73" s="2">
        <f aca="true" t="shared" si="11" ref="C73:K73">+(C78+C80+C81+C82)-(B78+B80+B81+B82)</f>
        <v>7342497</v>
      </c>
      <c r="D73" s="2">
        <f t="shared" si="11"/>
        <v>5831054</v>
      </c>
      <c r="E73" s="2">
        <f t="shared" si="11"/>
        <v>-16539101</v>
      </c>
      <c r="F73" s="2">
        <f>+(F78+F80+F81+F82)-(D78+D80+D81+D82)</f>
        <v>-4329316</v>
      </c>
      <c r="G73" s="2">
        <f>+(G78+G80+G81+G82)-(D78+D80+D81+D82)</f>
        <v>-4329316</v>
      </c>
      <c r="H73" s="2">
        <f>+(H78+H80+H81+H82)-(D78+D80+D81+D82)</f>
        <v>-27530877</v>
      </c>
      <c r="I73" s="2">
        <f>+(I78+I80+I81+I82)-(E78+E80+E81+E82)</f>
        <v>16575825</v>
      </c>
      <c r="J73" s="2">
        <f t="shared" si="11"/>
        <v>4665273</v>
      </c>
      <c r="K73" s="2">
        <f t="shared" si="11"/>
        <v>4983908</v>
      </c>
    </row>
    <row r="74" spans="1:11" ht="12.75" hidden="1">
      <c r="A74" s="1" t="s">
        <v>138</v>
      </c>
      <c r="B74" s="2">
        <f>+TREND(C74:E74)</f>
        <v>10818948.999999998</v>
      </c>
      <c r="C74" s="2">
        <f>+C73</f>
        <v>7342497</v>
      </c>
      <c r="D74" s="2">
        <f aca="true" t="shared" si="12" ref="D74:K74">+D73</f>
        <v>5831054</v>
      </c>
      <c r="E74" s="2">
        <f t="shared" si="12"/>
        <v>-16539101</v>
      </c>
      <c r="F74" s="2">
        <f t="shared" si="12"/>
        <v>-4329316</v>
      </c>
      <c r="G74" s="2">
        <f t="shared" si="12"/>
        <v>-4329316</v>
      </c>
      <c r="H74" s="2">
        <f t="shared" si="12"/>
        <v>-27530877</v>
      </c>
      <c r="I74" s="2">
        <f t="shared" si="12"/>
        <v>16575825</v>
      </c>
      <c r="J74" s="2">
        <f t="shared" si="12"/>
        <v>4665273</v>
      </c>
      <c r="K74" s="2">
        <f t="shared" si="12"/>
        <v>4983908</v>
      </c>
    </row>
    <row r="75" spans="1:11" ht="12.75" hidden="1">
      <c r="A75" s="1" t="s">
        <v>139</v>
      </c>
      <c r="B75" s="2">
        <f>+B84-(((B80+B81+B78)*B70)-B79)</f>
        <v>45105612</v>
      </c>
      <c r="C75" s="2">
        <f aca="true" t="shared" si="13" ref="C75:K75">+C84-(((C80+C81+C78)*C70)-C79)</f>
        <v>50295914</v>
      </c>
      <c r="D75" s="2">
        <f t="shared" si="13"/>
        <v>56349732</v>
      </c>
      <c r="E75" s="2">
        <f t="shared" si="13"/>
        <v>9041487.662585765</v>
      </c>
      <c r="F75" s="2">
        <f t="shared" si="13"/>
        <v>1404509.20680248</v>
      </c>
      <c r="G75" s="2">
        <f t="shared" si="13"/>
        <v>1404509.20680248</v>
      </c>
      <c r="H75" s="2">
        <f t="shared" si="13"/>
        <v>-12703829</v>
      </c>
      <c r="I75" s="2">
        <f t="shared" si="13"/>
        <v>15424218.774264038</v>
      </c>
      <c r="J75" s="2">
        <f t="shared" si="13"/>
        <v>11188758.776003428</v>
      </c>
      <c r="K75" s="2">
        <f t="shared" si="13"/>
        <v>6674175.775343966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20236854</v>
      </c>
      <c r="C77" s="3">
        <v>29444051</v>
      </c>
      <c r="D77" s="3">
        <v>27116696</v>
      </c>
      <c r="E77" s="3">
        <v>28639500</v>
      </c>
      <c r="F77" s="3">
        <v>28554300</v>
      </c>
      <c r="G77" s="3">
        <v>28554300</v>
      </c>
      <c r="H77" s="3">
        <v>25543681</v>
      </c>
      <c r="I77" s="3">
        <v>30402143</v>
      </c>
      <c r="J77" s="3">
        <v>32214649</v>
      </c>
      <c r="K77" s="3">
        <v>34134454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39127411</v>
      </c>
      <c r="C79" s="3">
        <v>32078944</v>
      </c>
      <c r="D79" s="3">
        <v>32714293</v>
      </c>
      <c r="E79" s="3">
        <v>18733606</v>
      </c>
      <c r="F79" s="3">
        <v>10817848</v>
      </c>
      <c r="G79" s="3">
        <v>10817848</v>
      </c>
      <c r="H79" s="3">
        <v>-12208724</v>
      </c>
      <c r="I79" s="3">
        <v>27606625</v>
      </c>
      <c r="J79" s="3">
        <v>27059602</v>
      </c>
      <c r="K79" s="3">
        <v>26485254</v>
      </c>
    </row>
    <row r="80" spans="1:11" ht="12.75" hidden="1">
      <c r="A80" s="1" t="s">
        <v>68</v>
      </c>
      <c r="B80" s="3">
        <v>7839734</v>
      </c>
      <c r="C80" s="3">
        <v>13961080</v>
      </c>
      <c r="D80" s="3">
        <v>18969786</v>
      </c>
      <c r="E80" s="3">
        <v>12729975</v>
      </c>
      <c r="F80" s="3">
        <v>19512398</v>
      </c>
      <c r="G80" s="3">
        <v>19512398</v>
      </c>
      <c r="H80" s="3">
        <v>-1733124</v>
      </c>
      <c r="I80" s="3">
        <v>23739938</v>
      </c>
      <c r="J80" s="3">
        <v>28399671</v>
      </c>
      <c r="K80" s="3">
        <v>33377859</v>
      </c>
    </row>
    <row r="81" spans="1:11" ht="12.75" hidden="1">
      <c r="A81" s="1" t="s">
        <v>69</v>
      </c>
      <c r="B81" s="3">
        <v>8255791</v>
      </c>
      <c r="C81" s="3">
        <v>9476942</v>
      </c>
      <c r="D81" s="3">
        <v>10299290</v>
      </c>
      <c r="E81" s="3">
        <v>0</v>
      </c>
      <c r="F81" s="3">
        <v>5427362</v>
      </c>
      <c r="G81" s="3">
        <v>5427362</v>
      </c>
      <c r="H81" s="3">
        <v>3471323</v>
      </c>
      <c r="I81" s="3">
        <v>5565862</v>
      </c>
      <c r="J81" s="3">
        <v>5571402</v>
      </c>
      <c r="K81" s="3">
        <v>5577122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21805025</v>
      </c>
      <c r="F83" s="3">
        <v>23354680</v>
      </c>
      <c r="G83" s="3">
        <v>23354680</v>
      </c>
      <c r="H83" s="3">
        <v>0</v>
      </c>
      <c r="I83" s="3">
        <v>24034104</v>
      </c>
      <c r="J83" s="3">
        <v>25467295</v>
      </c>
      <c r="K83" s="3">
        <v>26985181</v>
      </c>
    </row>
    <row r="84" spans="1:11" ht="12.75" hidden="1">
      <c r="A84" s="1" t="s">
        <v>72</v>
      </c>
      <c r="B84" s="3">
        <v>5978201</v>
      </c>
      <c r="C84" s="3">
        <v>18216970</v>
      </c>
      <c r="D84" s="3">
        <v>23635439</v>
      </c>
      <c r="E84" s="3">
        <v>0</v>
      </c>
      <c r="F84" s="3">
        <v>10984994</v>
      </c>
      <c r="G84" s="3">
        <v>10984994</v>
      </c>
      <c r="H84" s="3">
        <v>-495105</v>
      </c>
      <c r="I84" s="3">
        <v>10984995</v>
      </c>
      <c r="J84" s="3">
        <v>10984993</v>
      </c>
      <c r="K84" s="3">
        <v>10984997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112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442664785</v>
      </c>
      <c r="C5" s="6">
        <v>477137970</v>
      </c>
      <c r="D5" s="23">
        <v>508159102</v>
      </c>
      <c r="E5" s="24">
        <v>540840000</v>
      </c>
      <c r="F5" s="6">
        <v>559407792</v>
      </c>
      <c r="G5" s="25">
        <v>559407792</v>
      </c>
      <c r="H5" s="26">
        <v>551172680</v>
      </c>
      <c r="I5" s="24">
        <v>617377500</v>
      </c>
      <c r="J5" s="6">
        <v>648246300</v>
      </c>
      <c r="K5" s="25">
        <v>674000000</v>
      </c>
    </row>
    <row r="6" spans="1:11" ht="13.5">
      <c r="A6" s="22" t="s">
        <v>18</v>
      </c>
      <c r="B6" s="6">
        <v>1911278452</v>
      </c>
      <c r="C6" s="6">
        <v>1965848005</v>
      </c>
      <c r="D6" s="23">
        <v>2094653281</v>
      </c>
      <c r="E6" s="24">
        <v>2307051300</v>
      </c>
      <c r="F6" s="6">
        <v>2283898702</v>
      </c>
      <c r="G6" s="25">
        <v>2283898702</v>
      </c>
      <c r="H6" s="26">
        <v>2305208858</v>
      </c>
      <c r="I6" s="24">
        <v>2475325300</v>
      </c>
      <c r="J6" s="6">
        <v>2666749700</v>
      </c>
      <c r="K6" s="25">
        <v>2861825200</v>
      </c>
    </row>
    <row r="7" spans="1:11" ht="13.5">
      <c r="A7" s="22" t="s">
        <v>19</v>
      </c>
      <c r="B7" s="6">
        <v>76055871</v>
      </c>
      <c r="C7" s="6">
        <v>27999016</v>
      </c>
      <c r="D7" s="23">
        <v>46357920</v>
      </c>
      <c r="E7" s="24">
        <v>63000000</v>
      </c>
      <c r="F7" s="6">
        <v>57999998</v>
      </c>
      <c r="G7" s="25">
        <v>57999998</v>
      </c>
      <c r="H7" s="26">
        <v>31858922</v>
      </c>
      <c r="I7" s="24">
        <v>65000000</v>
      </c>
      <c r="J7" s="6">
        <v>67000000</v>
      </c>
      <c r="K7" s="25">
        <v>69000000</v>
      </c>
    </row>
    <row r="8" spans="1:11" ht="13.5">
      <c r="A8" s="22" t="s">
        <v>20</v>
      </c>
      <c r="B8" s="6">
        <v>328337555</v>
      </c>
      <c r="C8" s="6">
        <v>360177960</v>
      </c>
      <c r="D8" s="23">
        <v>391456003</v>
      </c>
      <c r="E8" s="24">
        <v>424642800</v>
      </c>
      <c r="F8" s="6">
        <v>490759800</v>
      </c>
      <c r="G8" s="25">
        <v>490759800</v>
      </c>
      <c r="H8" s="26">
        <v>477981982</v>
      </c>
      <c r="I8" s="24">
        <v>441913500</v>
      </c>
      <c r="J8" s="6">
        <v>469276700</v>
      </c>
      <c r="K8" s="25">
        <v>473324400</v>
      </c>
    </row>
    <row r="9" spans="1:11" ht="13.5">
      <c r="A9" s="22" t="s">
        <v>21</v>
      </c>
      <c r="B9" s="6">
        <v>222536571</v>
      </c>
      <c r="C9" s="6">
        <v>147321582</v>
      </c>
      <c r="D9" s="23">
        <v>153597116</v>
      </c>
      <c r="E9" s="24">
        <v>81439400</v>
      </c>
      <c r="F9" s="6">
        <v>48408299</v>
      </c>
      <c r="G9" s="25">
        <v>48408299</v>
      </c>
      <c r="H9" s="26">
        <v>156163868</v>
      </c>
      <c r="I9" s="24">
        <v>163170800</v>
      </c>
      <c r="J9" s="6">
        <v>174475800</v>
      </c>
      <c r="K9" s="25">
        <v>182035200</v>
      </c>
    </row>
    <row r="10" spans="1:11" ht="25.5">
      <c r="A10" s="27" t="s">
        <v>128</v>
      </c>
      <c r="B10" s="28">
        <f>SUM(B5:B9)</f>
        <v>2980873234</v>
      </c>
      <c r="C10" s="29">
        <f aca="true" t="shared" si="0" ref="C10:K10">SUM(C5:C9)</f>
        <v>2978484533</v>
      </c>
      <c r="D10" s="30">
        <f t="shared" si="0"/>
        <v>3194223422</v>
      </c>
      <c r="E10" s="28">
        <f t="shared" si="0"/>
        <v>3416973500</v>
      </c>
      <c r="F10" s="29">
        <f t="shared" si="0"/>
        <v>3440474591</v>
      </c>
      <c r="G10" s="31">
        <f t="shared" si="0"/>
        <v>3440474591</v>
      </c>
      <c r="H10" s="32">
        <f t="shared" si="0"/>
        <v>3522386310</v>
      </c>
      <c r="I10" s="28">
        <f t="shared" si="0"/>
        <v>3762787100</v>
      </c>
      <c r="J10" s="29">
        <f t="shared" si="0"/>
        <v>4025748500</v>
      </c>
      <c r="K10" s="31">
        <f t="shared" si="0"/>
        <v>4260184800</v>
      </c>
    </row>
    <row r="11" spans="1:11" ht="13.5">
      <c r="A11" s="22" t="s">
        <v>22</v>
      </c>
      <c r="B11" s="6">
        <v>745356315</v>
      </c>
      <c r="C11" s="6">
        <v>782429838</v>
      </c>
      <c r="D11" s="23">
        <v>849300291</v>
      </c>
      <c r="E11" s="24">
        <v>986781100</v>
      </c>
      <c r="F11" s="6">
        <v>981780791</v>
      </c>
      <c r="G11" s="25">
        <v>981780791</v>
      </c>
      <c r="H11" s="26">
        <v>912751997</v>
      </c>
      <c r="I11" s="24">
        <v>1084038100</v>
      </c>
      <c r="J11" s="6">
        <v>1128369200</v>
      </c>
      <c r="K11" s="25">
        <v>1178861900</v>
      </c>
    </row>
    <row r="12" spans="1:11" ht="13.5">
      <c r="A12" s="22" t="s">
        <v>23</v>
      </c>
      <c r="B12" s="6">
        <v>29341692</v>
      </c>
      <c r="C12" s="6">
        <v>30394989</v>
      </c>
      <c r="D12" s="23">
        <v>31478095</v>
      </c>
      <c r="E12" s="24">
        <v>34025600</v>
      </c>
      <c r="F12" s="6">
        <v>34316702</v>
      </c>
      <c r="G12" s="25">
        <v>34316702</v>
      </c>
      <c r="H12" s="26">
        <v>31203746</v>
      </c>
      <c r="I12" s="24">
        <v>35115900</v>
      </c>
      <c r="J12" s="6">
        <v>36522200</v>
      </c>
      <c r="K12" s="25">
        <v>38166900</v>
      </c>
    </row>
    <row r="13" spans="1:11" ht="13.5">
      <c r="A13" s="22" t="s">
        <v>129</v>
      </c>
      <c r="B13" s="6">
        <v>355601867</v>
      </c>
      <c r="C13" s="6">
        <v>464233770</v>
      </c>
      <c r="D13" s="23">
        <v>356365255</v>
      </c>
      <c r="E13" s="24">
        <v>474572500</v>
      </c>
      <c r="F13" s="6">
        <v>418999304</v>
      </c>
      <c r="G13" s="25">
        <v>418999304</v>
      </c>
      <c r="H13" s="26">
        <v>354381461</v>
      </c>
      <c r="I13" s="24">
        <v>435000000</v>
      </c>
      <c r="J13" s="6">
        <v>458000000</v>
      </c>
      <c r="K13" s="25">
        <v>482000000</v>
      </c>
    </row>
    <row r="14" spans="1:11" ht="13.5">
      <c r="A14" s="22" t="s">
        <v>24</v>
      </c>
      <c r="B14" s="6">
        <v>67690844</v>
      </c>
      <c r="C14" s="6">
        <v>51286013</v>
      </c>
      <c r="D14" s="23">
        <v>66789592</v>
      </c>
      <c r="E14" s="24">
        <v>79943200</v>
      </c>
      <c r="F14" s="6">
        <v>79943202</v>
      </c>
      <c r="G14" s="25">
        <v>79943202</v>
      </c>
      <c r="H14" s="26">
        <v>66889495</v>
      </c>
      <c r="I14" s="24">
        <v>69027500</v>
      </c>
      <c r="J14" s="6">
        <v>65962800</v>
      </c>
      <c r="K14" s="25">
        <v>58303200</v>
      </c>
    </row>
    <row r="15" spans="1:11" ht="13.5">
      <c r="A15" s="22" t="s">
        <v>130</v>
      </c>
      <c r="B15" s="6">
        <v>1033422683</v>
      </c>
      <c r="C15" s="6">
        <v>1123844361</v>
      </c>
      <c r="D15" s="23">
        <v>1148018680</v>
      </c>
      <c r="E15" s="24">
        <v>1282855500</v>
      </c>
      <c r="F15" s="6">
        <v>1299563804</v>
      </c>
      <c r="G15" s="25">
        <v>1299563804</v>
      </c>
      <c r="H15" s="26">
        <v>1302458145</v>
      </c>
      <c r="I15" s="24">
        <v>1283053800</v>
      </c>
      <c r="J15" s="6">
        <v>1398500100</v>
      </c>
      <c r="K15" s="25">
        <v>1516872800</v>
      </c>
    </row>
    <row r="16" spans="1:11" ht="13.5">
      <c r="A16" s="22" t="s">
        <v>20</v>
      </c>
      <c r="B16" s="6">
        <v>11523061</v>
      </c>
      <c r="C16" s="6">
        <v>15787449</v>
      </c>
      <c r="D16" s="23">
        <v>13382160</v>
      </c>
      <c r="E16" s="24">
        <v>13778000</v>
      </c>
      <c r="F16" s="6">
        <v>14378000</v>
      </c>
      <c r="G16" s="25">
        <v>14378000</v>
      </c>
      <c r="H16" s="26">
        <v>9787223</v>
      </c>
      <c r="I16" s="24">
        <v>14597400</v>
      </c>
      <c r="J16" s="6">
        <v>15210600</v>
      </c>
      <c r="K16" s="25">
        <v>15877500</v>
      </c>
    </row>
    <row r="17" spans="1:11" ht="13.5">
      <c r="A17" s="22" t="s">
        <v>25</v>
      </c>
      <c r="B17" s="6">
        <v>602990983</v>
      </c>
      <c r="C17" s="6">
        <v>732130975</v>
      </c>
      <c r="D17" s="23">
        <v>851671322</v>
      </c>
      <c r="E17" s="24">
        <v>613317700</v>
      </c>
      <c r="F17" s="6">
        <v>774760521</v>
      </c>
      <c r="G17" s="25">
        <v>774760521</v>
      </c>
      <c r="H17" s="26">
        <v>664170182</v>
      </c>
      <c r="I17" s="24">
        <v>992409100</v>
      </c>
      <c r="J17" s="6">
        <v>1003837800</v>
      </c>
      <c r="K17" s="25">
        <v>1045787400</v>
      </c>
    </row>
    <row r="18" spans="1:11" ht="13.5">
      <c r="A18" s="33" t="s">
        <v>26</v>
      </c>
      <c r="B18" s="34">
        <f>SUM(B11:B17)</f>
        <v>2845927445</v>
      </c>
      <c r="C18" s="35">
        <f aca="true" t="shared" si="1" ref="C18:K18">SUM(C11:C17)</f>
        <v>3200107395</v>
      </c>
      <c r="D18" s="36">
        <f t="shared" si="1"/>
        <v>3317005395</v>
      </c>
      <c r="E18" s="34">
        <f t="shared" si="1"/>
        <v>3485273600</v>
      </c>
      <c r="F18" s="35">
        <f t="shared" si="1"/>
        <v>3603742324</v>
      </c>
      <c r="G18" s="37">
        <f t="shared" si="1"/>
        <v>3603742324</v>
      </c>
      <c r="H18" s="38">
        <f t="shared" si="1"/>
        <v>3341642249</v>
      </c>
      <c r="I18" s="34">
        <f t="shared" si="1"/>
        <v>3913241800</v>
      </c>
      <c r="J18" s="35">
        <f t="shared" si="1"/>
        <v>4106402700</v>
      </c>
      <c r="K18" s="37">
        <f t="shared" si="1"/>
        <v>4335869700</v>
      </c>
    </row>
    <row r="19" spans="1:11" ht="13.5">
      <c r="A19" s="33" t="s">
        <v>27</v>
      </c>
      <c r="B19" s="39">
        <f>+B10-B18</f>
        <v>134945789</v>
      </c>
      <c r="C19" s="40">
        <f aca="true" t="shared" si="2" ref="C19:K19">+C10-C18</f>
        <v>-221622862</v>
      </c>
      <c r="D19" s="41">
        <f t="shared" si="2"/>
        <v>-122781973</v>
      </c>
      <c r="E19" s="39">
        <f t="shared" si="2"/>
        <v>-68300100</v>
      </c>
      <c r="F19" s="40">
        <f t="shared" si="2"/>
        <v>-163267733</v>
      </c>
      <c r="G19" s="42">
        <f t="shared" si="2"/>
        <v>-163267733</v>
      </c>
      <c r="H19" s="43">
        <f t="shared" si="2"/>
        <v>180744061</v>
      </c>
      <c r="I19" s="39">
        <f t="shared" si="2"/>
        <v>-150454700</v>
      </c>
      <c r="J19" s="40">
        <f t="shared" si="2"/>
        <v>-80654200</v>
      </c>
      <c r="K19" s="42">
        <f t="shared" si="2"/>
        <v>-75684900</v>
      </c>
    </row>
    <row r="20" spans="1:11" ht="25.5">
      <c r="A20" s="44" t="s">
        <v>28</v>
      </c>
      <c r="B20" s="45">
        <v>135317471</v>
      </c>
      <c r="C20" s="46">
        <v>98097794</v>
      </c>
      <c r="D20" s="47">
        <v>153385896</v>
      </c>
      <c r="E20" s="45">
        <v>183857200</v>
      </c>
      <c r="F20" s="46">
        <v>183357200</v>
      </c>
      <c r="G20" s="48">
        <v>183357200</v>
      </c>
      <c r="H20" s="49">
        <v>0</v>
      </c>
      <c r="I20" s="45">
        <v>172955500</v>
      </c>
      <c r="J20" s="46">
        <v>174288200</v>
      </c>
      <c r="K20" s="48">
        <v>174516500</v>
      </c>
    </row>
    <row r="21" spans="1:11" ht="63.75">
      <c r="A21" s="50" t="s">
        <v>131</v>
      </c>
      <c r="B21" s="51">
        <v>15547727</v>
      </c>
      <c r="C21" s="52">
        <v>19528333</v>
      </c>
      <c r="D21" s="53">
        <v>10330846</v>
      </c>
      <c r="E21" s="51">
        <v>13820100</v>
      </c>
      <c r="F21" s="52">
        <v>13820100</v>
      </c>
      <c r="G21" s="54">
        <v>13820100</v>
      </c>
      <c r="H21" s="55">
        <v>1838910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285810987</v>
      </c>
      <c r="C22" s="58">
        <f aca="true" t="shared" si="3" ref="C22:K22">SUM(C19:C21)</f>
        <v>-103996735</v>
      </c>
      <c r="D22" s="59">
        <f t="shared" si="3"/>
        <v>40934769</v>
      </c>
      <c r="E22" s="57">
        <f t="shared" si="3"/>
        <v>129377200</v>
      </c>
      <c r="F22" s="58">
        <f t="shared" si="3"/>
        <v>33909567</v>
      </c>
      <c r="G22" s="60">
        <f t="shared" si="3"/>
        <v>33909567</v>
      </c>
      <c r="H22" s="61">
        <f t="shared" si="3"/>
        <v>182582971</v>
      </c>
      <c r="I22" s="57">
        <f t="shared" si="3"/>
        <v>22500800</v>
      </c>
      <c r="J22" s="58">
        <f t="shared" si="3"/>
        <v>93634000</v>
      </c>
      <c r="K22" s="60">
        <f t="shared" si="3"/>
        <v>98831600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285810987</v>
      </c>
      <c r="C24" s="40">
        <f aca="true" t="shared" si="4" ref="C24:K24">SUM(C22:C23)</f>
        <v>-103996735</v>
      </c>
      <c r="D24" s="41">
        <f t="shared" si="4"/>
        <v>40934769</v>
      </c>
      <c r="E24" s="39">
        <f t="shared" si="4"/>
        <v>129377200</v>
      </c>
      <c r="F24" s="40">
        <f t="shared" si="4"/>
        <v>33909567</v>
      </c>
      <c r="G24" s="42">
        <f t="shared" si="4"/>
        <v>33909567</v>
      </c>
      <c r="H24" s="43">
        <f t="shared" si="4"/>
        <v>182582971</v>
      </c>
      <c r="I24" s="39">
        <f t="shared" si="4"/>
        <v>22500800</v>
      </c>
      <c r="J24" s="40">
        <f t="shared" si="4"/>
        <v>93634000</v>
      </c>
      <c r="K24" s="42">
        <f t="shared" si="4"/>
        <v>98831600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13097535291</v>
      </c>
      <c r="C27" s="7">
        <v>596028270</v>
      </c>
      <c r="D27" s="69">
        <v>410070762</v>
      </c>
      <c r="E27" s="70">
        <v>671834100</v>
      </c>
      <c r="F27" s="7">
        <v>762708508</v>
      </c>
      <c r="G27" s="71">
        <v>762708508</v>
      </c>
      <c r="H27" s="72">
        <v>422474432</v>
      </c>
      <c r="I27" s="70">
        <v>830967400</v>
      </c>
      <c r="J27" s="7">
        <v>692155700</v>
      </c>
      <c r="K27" s="71">
        <v>743020300</v>
      </c>
    </row>
    <row r="28" spans="1:11" ht="13.5">
      <c r="A28" s="73" t="s">
        <v>33</v>
      </c>
      <c r="B28" s="6">
        <v>137316150</v>
      </c>
      <c r="C28" s="6">
        <v>117185383</v>
      </c>
      <c r="D28" s="23">
        <v>132668258</v>
      </c>
      <c r="E28" s="24">
        <v>183857200</v>
      </c>
      <c r="F28" s="6">
        <v>187507199</v>
      </c>
      <c r="G28" s="25">
        <v>187507199</v>
      </c>
      <c r="H28" s="26">
        <v>0</v>
      </c>
      <c r="I28" s="24">
        <v>172955500</v>
      </c>
      <c r="J28" s="6">
        <v>174288200</v>
      </c>
      <c r="K28" s="25">
        <v>174516500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10010228</v>
      </c>
      <c r="C30" s="6">
        <v>249321077</v>
      </c>
      <c r="D30" s="23">
        <v>16979223</v>
      </c>
      <c r="E30" s="24">
        <v>157000000</v>
      </c>
      <c r="F30" s="6">
        <v>89995901</v>
      </c>
      <c r="G30" s="25">
        <v>89995901</v>
      </c>
      <c r="H30" s="26">
        <v>0</v>
      </c>
      <c r="I30" s="24">
        <v>226138200</v>
      </c>
      <c r="J30" s="6">
        <v>154000000</v>
      </c>
      <c r="K30" s="25">
        <v>170000000</v>
      </c>
    </row>
    <row r="31" spans="1:11" ht="13.5">
      <c r="A31" s="22" t="s">
        <v>35</v>
      </c>
      <c r="B31" s="6">
        <v>0</v>
      </c>
      <c r="C31" s="6">
        <v>0</v>
      </c>
      <c r="D31" s="23">
        <v>190894568</v>
      </c>
      <c r="E31" s="24">
        <v>330976900</v>
      </c>
      <c r="F31" s="6">
        <v>485205408</v>
      </c>
      <c r="G31" s="25">
        <v>485205408</v>
      </c>
      <c r="H31" s="26">
        <v>0</v>
      </c>
      <c r="I31" s="24">
        <v>431873700</v>
      </c>
      <c r="J31" s="6">
        <v>363867500</v>
      </c>
      <c r="K31" s="25">
        <v>398503800</v>
      </c>
    </row>
    <row r="32" spans="1:11" ht="13.5">
      <c r="A32" s="33" t="s">
        <v>36</v>
      </c>
      <c r="B32" s="7">
        <f>SUM(B28:B31)</f>
        <v>147326378</v>
      </c>
      <c r="C32" s="7">
        <f aca="true" t="shared" si="5" ref="C32:K32">SUM(C28:C31)</f>
        <v>366506460</v>
      </c>
      <c r="D32" s="69">
        <f t="shared" si="5"/>
        <v>340542049</v>
      </c>
      <c r="E32" s="70">
        <f t="shared" si="5"/>
        <v>671834100</v>
      </c>
      <c r="F32" s="7">
        <f t="shared" si="5"/>
        <v>762708508</v>
      </c>
      <c r="G32" s="71">
        <f t="shared" si="5"/>
        <v>762708508</v>
      </c>
      <c r="H32" s="72">
        <f t="shared" si="5"/>
        <v>0</v>
      </c>
      <c r="I32" s="70">
        <f t="shared" si="5"/>
        <v>830967400</v>
      </c>
      <c r="J32" s="7">
        <f t="shared" si="5"/>
        <v>692155700</v>
      </c>
      <c r="K32" s="71">
        <f t="shared" si="5"/>
        <v>743020300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1111353260</v>
      </c>
      <c r="C35" s="6">
        <v>1009267833</v>
      </c>
      <c r="D35" s="23">
        <v>1160429965</v>
      </c>
      <c r="E35" s="24">
        <v>0</v>
      </c>
      <c r="F35" s="6">
        <v>52815721</v>
      </c>
      <c r="G35" s="25">
        <v>52815721</v>
      </c>
      <c r="H35" s="26">
        <v>71058274</v>
      </c>
      <c r="I35" s="24">
        <v>1195530533</v>
      </c>
      <c r="J35" s="6">
        <v>-48735800</v>
      </c>
      <c r="K35" s="25">
        <v>-64451449</v>
      </c>
    </row>
    <row r="36" spans="1:11" ht="13.5">
      <c r="A36" s="22" t="s">
        <v>39</v>
      </c>
      <c r="B36" s="6">
        <v>5592681729</v>
      </c>
      <c r="C36" s="6">
        <v>6416634020</v>
      </c>
      <c r="D36" s="23">
        <v>6395104460</v>
      </c>
      <c r="E36" s="24">
        <v>671834100</v>
      </c>
      <c r="F36" s="6">
        <v>302239843</v>
      </c>
      <c r="G36" s="25">
        <v>302239843</v>
      </c>
      <c r="H36" s="26">
        <v>65591685</v>
      </c>
      <c r="I36" s="24">
        <v>6777167290</v>
      </c>
      <c r="J36" s="6">
        <v>234155700</v>
      </c>
      <c r="K36" s="25">
        <v>261020300</v>
      </c>
    </row>
    <row r="37" spans="1:11" ht="13.5">
      <c r="A37" s="22" t="s">
        <v>40</v>
      </c>
      <c r="B37" s="6">
        <v>628278787</v>
      </c>
      <c r="C37" s="6">
        <v>524388174</v>
      </c>
      <c r="D37" s="23">
        <v>730607687</v>
      </c>
      <c r="E37" s="24">
        <v>671834100</v>
      </c>
      <c r="F37" s="6">
        <v>321145874</v>
      </c>
      <c r="G37" s="25">
        <v>321145874</v>
      </c>
      <c r="H37" s="26">
        <v>-9195338</v>
      </c>
      <c r="I37" s="24">
        <v>1010510765</v>
      </c>
      <c r="J37" s="6">
        <v>91629691</v>
      </c>
      <c r="K37" s="25">
        <v>97574013</v>
      </c>
    </row>
    <row r="38" spans="1:11" ht="13.5">
      <c r="A38" s="22" t="s">
        <v>41</v>
      </c>
      <c r="B38" s="6">
        <v>763808672</v>
      </c>
      <c r="C38" s="6">
        <v>927519991</v>
      </c>
      <c r="D38" s="23">
        <v>860782395</v>
      </c>
      <c r="E38" s="24">
        <v>0</v>
      </c>
      <c r="F38" s="6">
        <v>0</v>
      </c>
      <c r="G38" s="25">
        <v>0</v>
      </c>
      <c r="H38" s="26">
        <v>12996238</v>
      </c>
      <c r="I38" s="24">
        <v>846101794</v>
      </c>
      <c r="J38" s="6">
        <v>156208</v>
      </c>
      <c r="K38" s="25">
        <v>163238</v>
      </c>
    </row>
    <row r="39" spans="1:11" ht="13.5">
      <c r="A39" s="22" t="s">
        <v>42</v>
      </c>
      <c r="B39" s="6">
        <v>5026118222</v>
      </c>
      <c r="C39" s="6">
        <v>6077990423</v>
      </c>
      <c r="D39" s="23">
        <v>5923209341</v>
      </c>
      <c r="E39" s="24">
        <v>0</v>
      </c>
      <c r="F39" s="6">
        <v>0</v>
      </c>
      <c r="G39" s="25">
        <v>0</v>
      </c>
      <c r="H39" s="26">
        <v>-49734129</v>
      </c>
      <c r="I39" s="24">
        <v>6093584465</v>
      </c>
      <c r="J39" s="6">
        <v>0</v>
      </c>
      <c r="K39" s="25">
        <v>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31013704</v>
      </c>
      <c r="D42" s="23">
        <v>-4080017861</v>
      </c>
      <c r="E42" s="24">
        <v>0</v>
      </c>
      <c r="F42" s="6">
        <v>3524083885</v>
      </c>
      <c r="G42" s="25">
        <v>3524083885</v>
      </c>
      <c r="H42" s="26">
        <v>420863799</v>
      </c>
      <c r="I42" s="24">
        <v>6052491519</v>
      </c>
      <c r="J42" s="6">
        <v>6439198123</v>
      </c>
      <c r="K42" s="25">
        <v>6818269594</v>
      </c>
    </row>
    <row r="43" spans="1:11" ht="13.5">
      <c r="A43" s="22" t="s">
        <v>45</v>
      </c>
      <c r="B43" s="6">
        <v>0</v>
      </c>
      <c r="C43" s="6">
        <v>0</v>
      </c>
      <c r="D43" s="23">
        <v>-16096313</v>
      </c>
      <c r="E43" s="24">
        <v>16096313</v>
      </c>
      <c r="F43" s="6">
        <v>-556830941</v>
      </c>
      <c r="G43" s="25">
        <v>-556830941</v>
      </c>
      <c r="H43" s="26">
        <v>95970087</v>
      </c>
      <c r="I43" s="24">
        <v>-798794498</v>
      </c>
      <c r="J43" s="6">
        <v>-715527650</v>
      </c>
      <c r="K43" s="25">
        <v>-743020300</v>
      </c>
    </row>
    <row r="44" spans="1:11" ht="13.5">
      <c r="A44" s="22" t="s">
        <v>46</v>
      </c>
      <c r="B44" s="6">
        <v>63845012</v>
      </c>
      <c r="C44" s="6">
        <v>12183573</v>
      </c>
      <c r="D44" s="23">
        <v>-14200668</v>
      </c>
      <c r="E44" s="24">
        <v>-61827917</v>
      </c>
      <c r="F44" s="6">
        <v>-61827917</v>
      </c>
      <c r="G44" s="25">
        <v>-61827917</v>
      </c>
      <c r="H44" s="26">
        <v>94467060</v>
      </c>
      <c r="I44" s="24">
        <v>57360858</v>
      </c>
      <c r="J44" s="6">
        <v>-57360858</v>
      </c>
      <c r="K44" s="25">
        <v>0</v>
      </c>
    </row>
    <row r="45" spans="1:11" ht="13.5">
      <c r="A45" s="33" t="s">
        <v>47</v>
      </c>
      <c r="B45" s="7">
        <v>63845012</v>
      </c>
      <c r="C45" s="7">
        <v>178065298</v>
      </c>
      <c r="D45" s="69">
        <v>-3649160108</v>
      </c>
      <c r="E45" s="70">
        <v>-45731604</v>
      </c>
      <c r="F45" s="7">
        <v>2905425027</v>
      </c>
      <c r="G45" s="71">
        <v>2905425027</v>
      </c>
      <c r="H45" s="72">
        <v>614236728</v>
      </c>
      <c r="I45" s="70">
        <v>6134799124</v>
      </c>
      <c r="J45" s="7">
        <v>5666309615</v>
      </c>
      <c r="K45" s="71">
        <v>6075249294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2687618701</v>
      </c>
      <c r="C48" s="6">
        <v>461154733</v>
      </c>
      <c r="D48" s="23">
        <v>615885266</v>
      </c>
      <c r="E48" s="24">
        <v>0</v>
      </c>
      <c r="F48" s="6">
        <v>216260057</v>
      </c>
      <c r="G48" s="25">
        <v>216260057</v>
      </c>
      <c r="H48" s="26">
        <v>72764967</v>
      </c>
      <c r="I48" s="24">
        <v>992302056</v>
      </c>
      <c r="J48" s="6">
        <v>213420935</v>
      </c>
      <c r="K48" s="25">
        <v>192273831</v>
      </c>
    </row>
    <row r="49" spans="1:11" ht="13.5">
      <c r="A49" s="22" t="s">
        <v>50</v>
      </c>
      <c r="B49" s="6">
        <f>+B75</f>
        <v>756529920</v>
      </c>
      <c r="C49" s="6">
        <f aca="true" t="shared" si="6" ref="C49:K49">+C75</f>
        <v>864671178.0011388</v>
      </c>
      <c r="D49" s="23">
        <f t="shared" si="6"/>
        <v>1236218276</v>
      </c>
      <c r="E49" s="24">
        <f t="shared" si="6"/>
        <v>707384100</v>
      </c>
      <c r="F49" s="6">
        <f t="shared" si="6"/>
        <v>416236254.8622795</v>
      </c>
      <c r="G49" s="25">
        <f t="shared" si="6"/>
        <v>416236254.8622795</v>
      </c>
      <c r="H49" s="26">
        <f t="shared" si="6"/>
        <v>310829214.40157366</v>
      </c>
      <c r="I49" s="24">
        <f t="shared" si="6"/>
        <v>1836960441.862299</v>
      </c>
      <c r="J49" s="6">
        <f t="shared" si="6"/>
        <v>607268935.2497869</v>
      </c>
      <c r="K49" s="25">
        <f t="shared" si="6"/>
        <v>623281257.2973292</v>
      </c>
    </row>
    <row r="50" spans="1:11" ht="13.5">
      <c r="A50" s="33" t="s">
        <v>51</v>
      </c>
      <c r="B50" s="7">
        <f>+B48-B49</f>
        <v>1931088781</v>
      </c>
      <c r="C50" s="7">
        <f aca="true" t="shared" si="7" ref="C50:K50">+C48-C49</f>
        <v>-403516445.0011388</v>
      </c>
      <c r="D50" s="69">
        <f t="shared" si="7"/>
        <v>-620333010</v>
      </c>
      <c r="E50" s="70">
        <f t="shared" si="7"/>
        <v>-707384100</v>
      </c>
      <c r="F50" s="7">
        <f t="shared" si="7"/>
        <v>-199976197.86227947</v>
      </c>
      <c r="G50" s="71">
        <f t="shared" si="7"/>
        <v>-199976197.86227947</v>
      </c>
      <c r="H50" s="72">
        <f t="shared" si="7"/>
        <v>-238064247.40157366</v>
      </c>
      <c r="I50" s="70">
        <f t="shared" si="7"/>
        <v>-844658385.862299</v>
      </c>
      <c r="J50" s="7">
        <f t="shared" si="7"/>
        <v>-393848000.24978685</v>
      </c>
      <c r="K50" s="71">
        <f t="shared" si="7"/>
        <v>-431007426.2973292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5592681729</v>
      </c>
      <c r="C53" s="6">
        <v>6416634020</v>
      </c>
      <c r="D53" s="23">
        <v>6379008147</v>
      </c>
      <c r="E53" s="24">
        <v>671834100</v>
      </c>
      <c r="F53" s="6">
        <v>343709191</v>
      </c>
      <c r="G53" s="25">
        <v>343709191</v>
      </c>
      <c r="H53" s="26">
        <v>66649531</v>
      </c>
      <c r="I53" s="24">
        <v>6800539240</v>
      </c>
      <c r="J53" s="6">
        <v>234155700</v>
      </c>
      <c r="K53" s="25">
        <v>261020300</v>
      </c>
    </row>
    <row r="54" spans="1:11" ht="13.5">
      <c r="A54" s="22" t="s">
        <v>54</v>
      </c>
      <c r="B54" s="6">
        <v>0</v>
      </c>
      <c r="C54" s="6">
        <v>464233770</v>
      </c>
      <c r="D54" s="23">
        <v>355496946</v>
      </c>
      <c r="E54" s="24">
        <v>474572500</v>
      </c>
      <c r="F54" s="6">
        <v>418999304</v>
      </c>
      <c r="G54" s="25">
        <v>418999304</v>
      </c>
      <c r="H54" s="26">
        <v>354381461</v>
      </c>
      <c r="I54" s="24">
        <v>435000000</v>
      </c>
      <c r="J54" s="6">
        <v>458000000</v>
      </c>
      <c r="K54" s="25">
        <v>482000000</v>
      </c>
    </row>
    <row r="55" spans="1:11" ht="13.5">
      <c r="A55" s="22" t="s">
        <v>55</v>
      </c>
      <c r="B55" s="6">
        <v>12221972228</v>
      </c>
      <c r="C55" s="6">
        <v>172342762</v>
      </c>
      <c r="D55" s="23">
        <v>113253943</v>
      </c>
      <c r="E55" s="24">
        <v>121914100</v>
      </c>
      <c r="F55" s="6">
        <v>242458350</v>
      </c>
      <c r="G55" s="25">
        <v>242458350</v>
      </c>
      <c r="H55" s="26">
        <v>153383487</v>
      </c>
      <c r="I55" s="24">
        <v>218048300</v>
      </c>
      <c r="J55" s="6">
        <v>270204900</v>
      </c>
      <c r="K55" s="25">
        <v>327484000</v>
      </c>
    </row>
    <row r="56" spans="1:11" ht="13.5">
      <c r="A56" s="22" t="s">
        <v>56</v>
      </c>
      <c r="B56" s="6">
        <v>239029717</v>
      </c>
      <c r="C56" s="6">
        <v>212164941</v>
      </c>
      <c r="D56" s="23">
        <v>127646332</v>
      </c>
      <c r="E56" s="24">
        <v>740665000</v>
      </c>
      <c r="F56" s="6">
        <v>218128102</v>
      </c>
      <c r="G56" s="25">
        <v>218128102</v>
      </c>
      <c r="H56" s="26">
        <v>675885497</v>
      </c>
      <c r="I56" s="24">
        <v>742509600</v>
      </c>
      <c r="J56" s="6">
        <v>773833800</v>
      </c>
      <c r="K56" s="25">
        <v>807386900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-105748671</v>
      </c>
      <c r="C59" s="6">
        <v>-131694811</v>
      </c>
      <c r="D59" s="23">
        <v>-173350362</v>
      </c>
      <c r="E59" s="24">
        <v>-171474302</v>
      </c>
      <c r="F59" s="6">
        <v>-171474302</v>
      </c>
      <c r="G59" s="25">
        <v>-171474302</v>
      </c>
      <c r="H59" s="26">
        <v>-171474302</v>
      </c>
      <c r="I59" s="24">
        <v>-218521277</v>
      </c>
      <c r="J59" s="6">
        <v>-229381509</v>
      </c>
      <c r="K59" s="25">
        <v>-235844779</v>
      </c>
    </row>
    <row r="60" spans="1:11" ht="13.5">
      <c r="A60" s="90" t="s">
        <v>59</v>
      </c>
      <c r="B60" s="6">
        <v>183572655</v>
      </c>
      <c r="C60" s="6">
        <v>360849354</v>
      </c>
      <c r="D60" s="23">
        <v>-55578268</v>
      </c>
      <c r="E60" s="24">
        <v>-229752641</v>
      </c>
      <c r="F60" s="6">
        <v>-239499291</v>
      </c>
      <c r="G60" s="25">
        <v>-239499291</v>
      </c>
      <c r="H60" s="26">
        <v>-239499291</v>
      </c>
      <c r="I60" s="24">
        <v>-227503762</v>
      </c>
      <c r="J60" s="6">
        <v>-239373624</v>
      </c>
      <c r="K60" s="25">
        <v>-246328494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0.011953240850070814</v>
      </c>
      <c r="D70" s="5">
        <f t="shared" si="8"/>
        <v>0</v>
      </c>
      <c r="E70" s="5">
        <f t="shared" si="8"/>
        <v>0</v>
      </c>
      <c r="F70" s="5">
        <f t="shared" si="8"/>
        <v>0.9856017787445668</v>
      </c>
      <c r="G70" s="5">
        <f t="shared" si="8"/>
        <v>0.9856017787445668</v>
      </c>
      <c r="H70" s="5">
        <f t="shared" si="8"/>
        <v>1.0447339024475453</v>
      </c>
      <c r="I70" s="5">
        <f t="shared" si="8"/>
        <v>1.1682652982194581</v>
      </c>
      <c r="J70" s="5">
        <f t="shared" si="8"/>
        <v>1.1670157291583103</v>
      </c>
      <c r="K70" s="5">
        <f t="shared" si="8"/>
        <v>1.1632743619846442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30720684</v>
      </c>
      <c r="D71" s="2">
        <f t="shared" si="9"/>
        <v>0</v>
      </c>
      <c r="E71" s="2">
        <f t="shared" si="9"/>
        <v>0</v>
      </c>
      <c r="F71" s="2">
        <f t="shared" si="9"/>
        <v>2849966885</v>
      </c>
      <c r="G71" s="2">
        <f t="shared" si="9"/>
        <v>2849966885</v>
      </c>
      <c r="H71" s="2">
        <f t="shared" si="9"/>
        <v>3045185291</v>
      </c>
      <c r="I71" s="2">
        <f t="shared" si="9"/>
        <v>3760505219</v>
      </c>
      <c r="J71" s="2">
        <f t="shared" si="9"/>
        <v>4022413215</v>
      </c>
      <c r="K71" s="2">
        <f t="shared" si="9"/>
        <v>4272961256</v>
      </c>
    </row>
    <row r="72" spans="1:11" ht="12.75" hidden="1">
      <c r="A72" s="1" t="s">
        <v>136</v>
      </c>
      <c r="B72" s="2">
        <f>+B77</f>
        <v>2576376989</v>
      </c>
      <c r="C72" s="2">
        <f aca="true" t="shared" si="10" ref="C72:K72">+C77</f>
        <v>2570071530</v>
      </c>
      <c r="D72" s="2">
        <f t="shared" si="10"/>
        <v>2755715877</v>
      </c>
      <c r="E72" s="2">
        <f t="shared" si="10"/>
        <v>2929216700</v>
      </c>
      <c r="F72" s="2">
        <f t="shared" si="10"/>
        <v>2891600793</v>
      </c>
      <c r="G72" s="2">
        <f t="shared" si="10"/>
        <v>2891600793</v>
      </c>
      <c r="H72" s="2">
        <f t="shared" si="10"/>
        <v>2914795130</v>
      </c>
      <c r="I72" s="2">
        <f t="shared" si="10"/>
        <v>3218879500</v>
      </c>
      <c r="J72" s="2">
        <f t="shared" si="10"/>
        <v>3446751500</v>
      </c>
      <c r="K72" s="2">
        <f t="shared" si="10"/>
        <v>3673218800</v>
      </c>
    </row>
    <row r="73" spans="1:11" ht="12.75" hidden="1">
      <c r="A73" s="1" t="s">
        <v>137</v>
      </c>
      <c r="B73" s="2">
        <f>+B74</f>
        <v>1867003848.1666667</v>
      </c>
      <c r="C73" s="2">
        <f aca="true" t="shared" si="11" ref="C73:K73">+(C78+C80+C81+C82)-(B78+B80+B81+B82)</f>
        <v>2127789954</v>
      </c>
      <c r="D73" s="2">
        <f t="shared" si="11"/>
        <v>28113575</v>
      </c>
      <c r="E73" s="2">
        <f t="shared" si="11"/>
        <v>-506846169</v>
      </c>
      <c r="F73" s="2">
        <f>+(F78+F80+F81+F82)-(D78+D80+D81+D82)</f>
        <v>-567256349</v>
      </c>
      <c r="G73" s="2">
        <f>+(G78+G80+G81+G82)-(D78+D80+D81+D82)</f>
        <v>-567256349</v>
      </c>
      <c r="H73" s="2">
        <f>+(H78+H80+H81+H82)-(D78+D80+D81+D82)</f>
        <v>-508730923</v>
      </c>
      <c r="I73" s="2">
        <f>+(I78+I80+I81+I82)-(E78+E80+E81+E82)</f>
        <v>126941469</v>
      </c>
      <c r="J73" s="2">
        <f t="shared" si="11"/>
        <v>-389098204</v>
      </c>
      <c r="K73" s="2">
        <f t="shared" si="11"/>
        <v>5431455</v>
      </c>
    </row>
    <row r="74" spans="1:11" ht="12.75" hidden="1">
      <c r="A74" s="1" t="s">
        <v>138</v>
      </c>
      <c r="B74" s="2">
        <f>+TREND(C74:E74)</f>
        <v>1867003848.1666667</v>
      </c>
      <c r="C74" s="2">
        <f>+C73</f>
        <v>2127789954</v>
      </c>
      <c r="D74" s="2">
        <f aca="true" t="shared" si="12" ref="D74:K74">+D73</f>
        <v>28113575</v>
      </c>
      <c r="E74" s="2">
        <f t="shared" si="12"/>
        <v>-506846169</v>
      </c>
      <c r="F74" s="2">
        <f t="shared" si="12"/>
        <v>-567256349</v>
      </c>
      <c r="G74" s="2">
        <f t="shared" si="12"/>
        <v>-567256349</v>
      </c>
      <c r="H74" s="2">
        <f t="shared" si="12"/>
        <v>-508730923</v>
      </c>
      <c r="I74" s="2">
        <f t="shared" si="12"/>
        <v>126941469</v>
      </c>
      <c r="J74" s="2">
        <f t="shared" si="12"/>
        <v>-389098204</v>
      </c>
      <c r="K74" s="2">
        <f t="shared" si="12"/>
        <v>5431455</v>
      </c>
    </row>
    <row r="75" spans="1:11" ht="12.75" hidden="1">
      <c r="A75" s="1" t="s">
        <v>139</v>
      </c>
      <c r="B75" s="2">
        <f>+B84-(((B80+B81+B78)*B70)-B79)</f>
        <v>756529920</v>
      </c>
      <c r="C75" s="2">
        <f aca="true" t="shared" si="13" ref="C75:K75">+C84-(((C80+C81+C78)*C70)-C79)</f>
        <v>864671178.0011388</v>
      </c>
      <c r="D75" s="2">
        <f t="shared" si="13"/>
        <v>1236218276</v>
      </c>
      <c r="E75" s="2">
        <f t="shared" si="13"/>
        <v>707384100</v>
      </c>
      <c r="F75" s="2">
        <f t="shared" si="13"/>
        <v>416236254.8622795</v>
      </c>
      <c r="G75" s="2">
        <f t="shared" si="13"/>
        <v>416236254.8622795</v>
      </c>
      <c r="H75" s="2">
        <f t="shared" si="13"/>
        <v>310829214.40157366</v>
      </c>
      <c r="I75" s="2">
        <f t="shared" si="13"/>
        <v>1836960441.862299</v>
      </c>
      <c r="J75" s="2">
        <f t="shared" si="13"/>
        <v>607268935.2497869</v>
      </c>
      <c r="K75" s="2">
        <f t="shared" si="13"/>
        <v>623281257.2973292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2576376989</v>
      </c>
      <c r="C77" s="3">
        <v>2570071530</v>
      </c>
      <c r="D77" s="3">
        <v>2755715877</v>
      </c>
      <c r="E77" s="3">
        <v>2929216700</v>
      </c>
      <c r="F77" s="3">
        <v>2891600793</v>
      </c>
      <c r="G77" s="3">
        <v>2891600793</v>
      </c>
      <c r="H77" s="3">
        <v>2914795130</v>
      </c>
      <c r="I77" s="3">
        <v>3218879500</v>
      </c>
      <c r="J77" s="3">
        <v>3446751500</v>
      </c>
      <c r="K77" s="3">
        <v>3673218800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549257511</v>
      </c>
      <c r="C79" s="3">
        <v>431841209</v>
      </c>
      <c r="D79" s="3">
        <v>643949883</v>
      </c>
      <c r="E79" s="3">
        <v>671834100</v>
      </c>
      <c r="F79" s="3">
        <v>321145874</v>
      </c>
      <c r="G79" s="3">
        <v>321145874</v>
      </c>
      <c r="H79" s="3">
        <v>69492095</v>
      </c>
      <c r="I79" s="3">
        <v>932472087</v>
      </c>
      <c r="J79" s="3">
        <v>91629691</v>
      </c>
      <c r="K79" s="3">
        <v>97574013</v>
      </c>
    </row>
    <row r="80" spans="1:11" ht="12.75" hidden="1">
      <c r="A80" s="1" t="s">
        <v>68</v>
      </c>
      <c r="B80" s="3">
        <v>2627750946</v>
      </c>
      <c r="C80" s="3">
        <v>393699633</v>
      </c>
      <c r="D80" s="3">
        <v>440322790</v>
      </c>
      <c r="E80" s="3">
        <v>0</v>
      </c>
      <c r="F80" s="3">
        <v>-60410180</v>
      </c>
      <c r="G80" s="3">
        <v>-60410180</v>
      </c>
      <c r="H80" s="3">
        <v>-18686969</v>
      </c>
      <c r="I80" s="3">
        <v>-46506736</v>
      </c>
      <c r="J80" s="3">
        <v>-328869779</v>
      </c>
      <c r="K80" s="3">
        <v>-328973201</v>
      </c>
    </row>
    <row r="81" spans="1:11" ht="12.75" hidden="1">
      <c r="A81" s="1" t="s">
        <v>69</v>
      </c>
      <c r="B81" s="3">
        <v>-4276808306</v>
      </c>
      <c r="C81" s="3">
        <v>85032961</v>
      </c>
      <c r="D81" s="3">
        <v>66523379</v>
      </c>
      <c r="E81" s="3">
        <v>0</v>
      </c>
      <c r="F81" s="3">
        <v>0</v>
      </c>
      <c r="G81" s="3">
        <v>0</v>
      </c>
      <c r="H81" s="3">
        <v>16802215</v>
      </c>
      <c r="I81" s="3">
        <v>173448205</v>
      </c>
      <c r="J81" s="3">
        <v>66713044</v>
      </c>
      <c r="K81" s="3">
        <v>72247921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30720684</v>
      </c>
      <c r="D83" s="3">
        <v>0</v>
      </c>
      <c r="E83" s="3">
        <v>0</v>
      </c>
      <c r="F83" s="3">
        <v>2849966885</v>
      </c>
      <c r="G83" s="3">
        <v>2849966885</v>
      </c>
      <c r="H83" s="3">
        <v>3045185291</v>
      </c>
      <c r="I83" s="3">
        <v>3760505219</v>
      </c>
      <c r="J83" s="3">
        <v>4022413215</v>
      </c>
      <c r="K83" s="3">
        <v>4272961256</v>
      </c>
    </row>
    <row r="84" spans="1:11" ht="12.75" hidden="1">
      <c r="A84" s="1" t="s">
        <v>72</v>
      </c>
      <c r="B84" s="3">
        <v>207272409</v>
      </c>
      <c r="C84" s="3">
        <v>438552375</v>
      </c>
      <c r="D84" s="3">
        <v>592268393</v>
      </c>
      <c r="E84" s="3">
        <v>35550000</v>
      </c>
      <c r="F84" s="3">
        <v>35550000</v>
      </c>
      <c r="G84" s="3">
        <v>35550000</v>
      </c>
      <c r="H84" s="3">
        <v>239368053</v>
      </c>
      <c r="I84" s="3">
        <v>1052789668</v>
      </c>
      <c r="J84" s="3">
        <v>209698211</v>
      </c>
      <c r="K84" s="3">
        <v>227065308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113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48142896</v>
      </c>
      <c r="C5" s="6">
        <v>54035045</v>
      </c>
      <c r="D5" s="23">
        <v>55345129</v>
      </c>
      <c r="E5" s="24">
        <v>61215460</v>
      </c>
      <c r="F5" s="6">
        <v>64810560</v>
      </c>
      <c r="G5" s="25">
        <v>64810560</v>
      </c>
      <c r="H5" s="26">
        <v>64870954</v>
      </c>
      <c r="I5" s="24">
        <v>67376550</v>
      </c>
      <c r="J5" s="6">
        <v>71656460</v>
      </c>
      <c r="K5" s="25">
        <v>76193120</v>
      </c>
    </row>
    <row r="6" spans="1:11" ht="13.5">
      <c r="A6" s="22" t="s">
        <v>18</v>
      </c>
      <c r="B6" s="6">
        <v>77875600</v>
      </c>
      <c r="C6" s="6">
        <v>80994218</v>
      </c>
      <c r="D6" s="23">
        <v>82909555</v>
      </c>
      <c r="E6" s="24">
        <v>91027750</v>
      </c>
      <c r="F6" s="6">
        <v>90409130</v>
      </c>
      <c r="G6" s="25">
        <v>90409130</v>
      </c>
      <c r="H6" s="26">
        <v>87432135</v>
      </c>
      <c r="I6" s="24">
        <v>102810360</v>
      </c>
      <c r="J6" s="6">
        <v>113760940</v>
      </c>
      <c r="K6" s="25">
        <v>128873400</v>
      </c>
    </row>
    <row r="7" spans="1:11" ht="13.5">
      <c r="A7" s="22" t="s">
        <v>19</v>
      </c>
      <c r="B7" s="6">
        <v>4228990</v>
      </c>
      <c r="C7" s="6">
        <v>4787326</v>
      </c>
      <c r="D7" s="23">
        <v>10198260</v>
      </c>
      <c r="E7" s="24">
        <v>9593440</v>
      </c>
      <c r="F7" s="6">
        <v>6206714</v>
      </c>
      <c r="G7" s="25">
        <v>6206714</v>
      </c>
      <c r="H7" s="26">
        <v>5990286</v>
      </c>
      <c r="I7" s="24">
        <v>7463720</v>
      </c>
      <c r="J7" s="6">
        <v>7749580</v>
      </c>
      <c r="K7" s="25">
        <v>8053310</v>
      </c>
    </row>
    <row r="8" spans="1:11" ht="13.5">
      <c r="A8" s="22" t="s">
        <v>20</v>
      </c>
      <c r="B8" s="6">
        <v>176200118</v>
      </c>
      <c r="C8" s="6">
        <v>215087078</v>
      </c>
      <c r="D8" s="23">
        <v>250922917</v>
      </c>
      <c r="E8" s="24">
        <v>267849680</v>
      </c>
      <c r="F8" s="6">
        <v>316718970</v>
      </c>
      <c r="G8" s="25">
        <v>316718970</v>
      </c>
      <c r="H8" s="26">
        <v>279945450</v>
      </c>
      <c r="I8" s="24">
        <v>258144484</v>
      </c>
      <c r="J8" s="6">
        <v>226731350</v>
      </c>
      <c r="K8" s="25">
        <v>221668050</v>
      </c>
    </row>
    <row r="9" spans="1:11" ht="13.5">
      <c r="A9" s="22" t="s">
        <v>21</v>
      </c>
      <c r="B9" s="6">
        <v>60697772</v>
      </c>
      <c r="C9" s="6">
        <v>48564635</v>
      </c>
      <c r="D9" s="23">
        <v>38126317</v>
      </c>
      <c r="E9" s="24">
        <v>57426370</v>
      </c>
      <c r="F9" s="6">
        <v>23059370</v>
      </c>
      <c r="G9" s="25">
        <v>23059370</v>
      </c>
      <c r="H9" s="26">
        <v>14234422</v>
      </c>
      <c r="I9" s="24">
        <v>54675180</v>
      </c>
      <c r="J9" s="6">
        <v>57072140</v>
      </c>
      <c r="K9" s="25">
        <v>59567590</v>
      </c>
    </row>
    <row r="10" spans="1:11" ht="25.5">
      <c r="A10" s="27" t="s">
        <v>128</v>
      </c>
      <c r="B10" s="28">
        <f>SUM(B5:B9)</f>
        <v>367145376</v>
      </c>
      <c r="C10" s="29">
        <f aca="true" t="shared" si="0" ref="C10:K10">SUM(C5:C9)</f>
        <v>403468302</v>
      </c>
      <c r="D10" s="30">
        <f t="shared" si="0"/>
        <v>437502178</v>
      </c>
      <c r="E10" s="28">
        <f t="shared" si="0"/>
        <v>487112700</v>
      </c>
      <c r="F10" s="29">
        <f t="shared" si="0"/>
        <v>501204744</v>
      </c>
      <c r="G10" s="31">
        <f t="shared" si="0"/>
        <v>501204744</v>
      </c>
      <c r="H10" s="32">
        <f t="shared" si="0"/>
        <v>452473247</v>
      </c>
      <c r="I10" s="28">
        <f t="shared" si="0"/>
        <v>490470294</v>
      </c>
      <c r="J10" s="29">
        <f t="shared" si="0"/>
        <v>476970470</v>
      </c>
      <c r="K10" s="31">
        <f t="shared" si="0"/>
        <v>494355470</v>
      </c>
    </row>
    <row r="11" spans="1:11" ht="13.5">
      <c r="A11" s="22" t="s">
        <v>22</v>
      </c>
      <c r="B11" s="6">
        <v>107781821</v>
      </c>
      <c r="C11" s="6">
        <v>132135199</v>
      </c>
      <c r="D11" s="23">
        <v>158752968</v>
      </c>
      <c r="E11" s="24">
        <v>156783970</v>
      </c>
      <c r="F11" s="6">
        <v>165215410</v>
      </c>
      <c r="G11" s="25">
        <v>165215410</v>
      </c>
      <c r="H11" s="26">
        <v>145190373</v>
      </c>
      <c r="I11" s="24">
        <v>173987690</v>
      </c>
      <c r="J11" s="6">
        <v>179696270</v>
      </c>
      <c r="K11" s="25">
        <v>191433940</v>
      </c>
    </row>
    <row r="12" spans="1:11" ht="13.5">
      <c r="A12" s="22" t="s">
        <v>23</v>
      </c>
      <c r="B12" s="6">
        <v>20041006</v>
      </c>
      <c r="C12" s="6">
        <v>21509842</v>
      </c>
      <c r="D12" s="23">
        <v>22326141</v>
      </c>
      <c r="E12" s="24">
        <v>24392060</v>
      </c>
      <c r="F12" s="6">
        <v>24392060</v>
      </c>
      <c r="G12" s="25">
        <v>24392060</v>
      </c>
      <c r="H12" s="26">
        <v>22191939</v>
      </c>
      <c r="I12" s="24">
        <v>25611730</v>
      </c>
      <c r="J12" s="6">
        <v>27020380</v>
      </c>
      <c r="K12" s="25">
        <v>28506500</v>
      </c>
    </row>
    <row r="13" spans="1:11" ht="13.5">
      <c r="A13" s="22" t="s">
        <v>129</v>
      </c>
      <c r="B13" s="6">
        <v>50419344</v>
      </c>
      <c r="C13" s="6">
        <v>52153515</v>
      </c>
      <c r="D13" s="23">
        <v>49096860</v>
      </c>
      <c r="E13" s="24">
        <v>53335820</v>
      </c>
      <c r="F13" s="6">
        <v>53335820</v>
      </c>
      <c r="G13" s="25">
        <v>53335820</v>
      </c>
      <c r="H13" s="26">
        <v>47240611</v>
      </c>
      <c r="I13" s="24">
        <v>51522550</v>
      </c>
      <c r="J13" s="6">
        <v>54484720</v>
      </c>
      <c r="K13" s="25">
        <v>58594010</v>
      </c>
    </row>
    <row r="14" spans="1:11" ht="13.5">
      <c r="A14" s="22" t="s">
        <v>24</v>
      </c>
      <c r="B14" s="6">
        <v>490496</v>
      </c>
      <c r="C14" s="6">
        <v>447469</v>
      </c>
      <c r="D14" s="23">
        <v>405720</v>
      </c>
      <c r="E14" s="24">
        <v>372640</v>
      </c>
      <c r="F14" s="6">
        <v>372640</v>
      </c>
      <c r="G14" s="25">
        <v>372640</v>
      </c>
      <c r="H14" s="26">
        <v>277092</v>
      </c>
      <c r="I14" s="24">
        <v>340060</v>
      </c>
      <c r="J14" s="6">
        <v>307470</v>
      </c>
      <c r="K14" s="25">
        <v>274470</v>
      </c>
    </row>
    <row r="15" spans="1:11" ht="13.5">
      <c r="A15" s="22" t="s">
        <v>130</v>
      </c>
      <c r="B15" s="6">
        <v>56599208</v>
      </c>
      <c r="C15" s="6">
        <v>61539719</v>
      </c>
      <c r="D15" s="23">
        <v>66150334</v>
      </c>
      <c r="E15" s="24">
        <v>74008260</v>
      </c>
      <c r="F15" s="6">
        <v>74280140</v>
      </c>
      <c r="G15" s="25">
        <v>74280140</v>
      </c>
      <c r="H15" s="26">
        <v>65133303</v>
      </c>
      <c r="I15" s="24">
        <v>77079400</v>
      </c>
      <c r="J15" s="6">
        <v>80471350</v>
      </c>
      <c r="K15" s="25">
        <v>83963480</v>
      </c>
    </row>
    <row r="16" spans="1:11" ht="13.5">
      <c r="A16" s="22" t="s">
        <v>20</v>
      </c>
      <c r="B16" s="6">
        <v>3321639</v>
      </c>
      <c r="C16" s="6">
        <v>5285959</v>
      </c>
      <c r="D16" s="23">
        <v>4408912</v>
      </c>
      <c r="E16" s="24">
        <v>8759810</v>
      </c>
      <c r="F16" s="6">
        <v>13385100</v>
      </c>
      <c r="G16" s="25">
        <v>13385100</v>
      </c>
      <c r="H16" s="26">
        <v>8394772</v>
      </c>
      <c r="I16" s="24">
        <v>9324280</v>
      </c>
      <c r="J16" s="6">
        <v>9503310</v>
      </c>
      <c r="K16" s="25">
        <v>9692410</v>
      </c>
    </row>
    <row r="17" spans="1:11" ht="13.5">
      <c r="A17" s="22" t="s">
        <v>25</v>
      </c>
      <c r="B17" s="6">
        <v>151811467</v>
      </c>
      <c r="C17" s="6">
        <v>176308782</v>
      </c>
      <c r="D17" s="23">
        <v>157497148</v>
      </c>
      <c r="E17" s="24">
        <v>220396360</v>
      </c>
      <c r="F17" s="6">
        <v>208084470</v>
      </c>
      <c r="G17" s="25">
        <v>208084470</v>
      </c>
      <c r="H17" s="26">
        <v>150282784</v>
      </c>
      <c r="I17" s="24">
        <v>192588844</v>
      </c>
      <c r="J17" s="6">
        <v>159946590</v>
      </c>
      <c r="K17" s="25">
        <v>166893719</v>
      </c>
    </row>
    <row r="18" spans="1:11" ht="13.5">
      <c r="A18" s="33" t="s">
        <v>26</v>
      </c>
      <c r="B18" s="34">
        <f>SUM(B11:B17)</f>
        <v>390464981</v>
      </c>
      <c r="C18" s="35">
        <f aca="true" t="shared" si="1" ref="C18:K18">SUM(C11:C17)</f>
        <v>449380485</v>
      </c>
      <c r="D18" s="36">
        <f t="shared" si="1"/>
        <v>458638083</v>
      </c>
      <c r="E18" s="34">
        <f t="shared" si="1"/>
        <v>538048920</v>
      </c>
      <c r="F18" s="35">
        <f t="shared" si="1"/>
        <v>539065640</v>
      </c>
      <c r="G18" s="37">
        <f t="shared" si="1"/>
        <v>539065640</v>
      </c>
      <c r="H18" s="38">
        <f t="shared" si="1"/>
        <v>438710874</v>
      </c>
      <c r="I18" s="34">
        <f t="shared" si="1"/>
        <v>530454554</v>
      </c>
      <c r="J18" s="35">
        <f t="shared" si="1"/>
        <v>511430090</v>
      </c>
      <c r="K18" s="37">
        <f t="shared" si="1"/>
        <v>539358529</v>
      </c>
    </row>
    <row r="19" spans="1:11" ht="13.5">
      <c r="A19" s="33" t="s">
        <v>27</v>
      </c>
      <c r="B19" s="39">
        <f>+B10-B18</f>
        <v>-23319605</v>
      </c>
      <c r="C19" s="40">
        <f aca="true" t="shared" si="2" ref="C19:K19">+C10-C18</f>
        <v>-45912183</v>
      </c>
      <c r="D19" s="41">
        <f t="shared" si="2"/>
        <v>-21135905</v>
      </c>
      <c r="E19" s="39">
        <f t="shared" si="2"/>
        <v>-50936220</v>
      </c>
      <c r="F19" s="40">
        <f t="shared" si="2"/>
        <v>-37860896</v>
      </c>
      <c r="G19" s="42">
        <f t="shared" si="2"/>
        <v>-37860896</v>
      </c>
      <c r="H19" s="43">
        <f t="shared" si="2"/>
        <v>13762373</v>
      </c>
      <c r="I19" s="39">
        <f t="shared" si="2"/>
        <v>-39984260</v>
      </c>
      <c r="J19" s="40">
        <f t="shared" si="2"/>
        <v>-34459620</v>
      </c>
      <c r="K19" s="42">
        <f t="shared" si="2"/>
        <v>-45003059</v>
      </c>
    </row>
    <row r="20" spans="1:11" ht="25.5">
      <c r="A20" s="44" t="s">
        <v>28</v>
      </c>
      <c r="B20" s="45">
        <v>39333472</v>
      </c>
      <c r="C20" s="46">
        <v>56261441</v>
      </c>
      <c r="D20" s="47">
        <v>39804261</v>
      </c>
      <c r="E20" s="45">
        <v>51060750</v>
      </c>
      <c r="F20" s="46">
        <v>38118750</v>
      </c>
      <c r="G20" s="48">
        <v>38118750</v>
      </c>
      <c r="H20" s="49">
        <v>44281913</v>
      </c>
      <c r="I20" s="45">
        <v>40423450</v>
      </c>
      <c r="J20" s="46">
        <v>43535650</v>
      </c>
      <c r="K20" s="48">
        <v>45391950</v>
      </c>
    </row>
    <row r="21" spans="1:11" ht="63.75">
      <c r="A21" s="50" t="s">
        <v>131</v>
      </c>
      <c r="B21" s="51">
        <v>0</v>
      </c>
      <c r="C21" s="52">
        <v>16123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16013867</v>
      </c>
      <c r="C22" s="58">
        <f aca="true" t="shared" si="3" ref="C22:K22">SUM(C19:C21)</f>
        <v>10365381</v>
      </c>
      <c r="D22" s="59">
        <f t="shared" si="3"/>
        <v>18668356</v>
      </c>
      <c r="E22" s="57">
        <f t="shared" si="3"/>
        <v>124530</v>
      </c>
      <c r="F22" s="58">
        <f t="shared" si="3"/>
        <v>257854</v>
      </c>
      <c r="G22" s="60">
        <f t="shared" si="3"/>
        <v>257854</v>
      </c>
      <c r="H22" s="61">
        <f t="shared" si="3"/>
        <v>58044286</v>
      </c>
      <c r="I22" s="57">
        <f t="shared" si="3"/>
        <v>439190</v>
      </c>
      <c r="J22" s="58">
        <f t="shared" si="3"/>
        <v>9076030</v>
      </c>
      <c r="K22" s="60">
        <f t="shared" si="3"/>
        <v>388891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16013867</v>
      </c>
      <c r="C24" s="40">
        <f aca="true" t="shared" si="4" ref="C24:K24">SUM(C22:C23)</f>
        <v>10365381</v>
      </c>
      <c r="D24" s="41">
        <f t="shared" si="4"/>
        <v>18668356</v>
      </c>
      <c r="E24" s="39">
        <f t="shared" si="4"/>
        <v>124530</v>
      </c>
      <c r="F24" s="40">
        <f t="shared" si="4"/>
        <v>257854</v>
      </c>
      <c r="G24" s="42">
        <f t="shared" si="4"/>
        <v>257854</v>
      </c>
      <c r="H24" s="43">
        <f t="shared" si="4"/>
        <v>58044286</v>
      </c>
      <c r="I24" s="39">
        <f t="shared" si="4"/>
        <v>439190</v>
      </c>
      <c r="J24" s="40">
        <f t="shared" si="4"/>
        <v>9076030</v>
      </c>
      <c r="K24" s="42">
        <f t="shared" si="4"/>
        <v>388891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95274341</v>
      </c>
      <c r="C27" s="7">
        <v>9580617</v>
      </c>
      <c r="D27" s="69">
        <v>27506413</v>
      </c>
      <c r="E27" s="70">
        <v>71565750</v>
      </c>
      <c r="F27" s="7">
        <v>80764410</v>
      </c>
      <c r="G27" s="71">
        <v>80764410</v>
      </c>
      <c r="H27" s="72">
        <v>74912049</v>
      </c>
      <c r="I27" s="70">
        <v>67123450</v>
      </c>
      <c r="J27" s="7">
        <v>54035650</v>
      </c>
      <c r="K27" s="71">
        <v>64000000</v>
      </c>
    </row>
    <row r="28" spans="1:11" ht="13.5">
      <c r="A28" s="73" t="s">
        <v>33</v>
      </c>
      <c r="B28" s="6">
        <v>53628483</v>
      </c>
      <c r="C28" s="6">
        <v>291250</v>
      </c>
      <c r="D28" s="23">
        <v>57576524</v>
      </c>
      <c r="E28" s="24">
        <v>37618750</v>
      </c>
      <c r="F28" s="6">
        <v>38118750</v>
      </c>
      <c r="G28" s="25">
        <v>38118750</v>
      </c>
      <c r="H28" s="26">
        <v>0</v>
      </c>
      <c r="I28" s="24">
        <v>40423450</v>
      </c>
      <c r="J28" s="6">
        <v>43535650</v>
      </c>
      <c r="K28" s="25">
        <v>44000000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42629660</v>
      </c>
      <c r="G31" s="25">
        <v>42629660</v>
      </c>
      <c r="H31" s="26">
        <v>0</v>
      </c>
      <c r="I31" s="24">
        <v>26700000</v>
      </c>
      <c r="J31" s="6">
        <v>10500000</v>
      </c>
      <c r="K31" s="25">
        <v>20000000</v>
      </c>
    </row>
    <row r="32" spans="1:11" ht="13.5">
      <c r="A32" s="33" t="s">
        <v>36</v>
      </c>
      <c r="B32" s="7">
        <f>SUM(B28:B31)</f>
        <v>53628483</v>
      </c>
      <c r="C32" s="7">
        <f aca="true" t="shared" si="5" ref="C32:K32">SUM(C28:C31)</f>
        <v>291250</v>
      </c>
      <c r="D32" s="69">
        <f t="shared" si="5"/>
        <v>57576524</v>
      </c>
      <c r="E32" s="70">
        <f t="shared" si="5"/>
        <v>37618750</v>
      </c>
      <c r="F32" s="7">
        <f t="shared" si="5"/>
        <v>80748410</v>
      </c>
      <c r="G32" s="71">
        <f t="shared" si="5"/>
        <v>80748410</v>
      </c>
      <c r="H32" s="72">
        <f t="shared" si="5"/>
        <v>0</v>
      </c>
      <c r="I32" s="70">
        <f t="shared" si="5"/>
        <v>67123450</v>
      </c>
      <c r="J32" s="7">
        <f t="shared" si="5"/>
        <v>54035650</v>
      </c>
      <c r="K32" s="71">
        <f t="shared" si="5"/>
        <v>64000000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136536152</v>
      </c>
      <c r="C35" s="6">
        <v>157714942</v>
      </c>
      <c r="D35" s="23">
        <v>170305978</v>
      </c>
      <c r="E35" s="24">
        <v>177151579</v>
      </c>
      <c r="F35" s="6">
        <v>152726112</v>
      </c>
      <c r="G35" s="25">
        <v>152726112</v>
      </c>
      <c r="H35" s="26">
        <v>11559787</v>
      </c>
      <c r="I35" s="24">
        <v>161966620</v>
      </c>
      <c r="J35" s="6">
        <v>172600760</v>
      </c>
      <c r="K35" s="25">
        <v>168514401</v>
      </c>
    </row>
    <row r="36" spans="1:11" ht="13.5">
      <c r="A36" s="22" t="s">
        <v>39</v>
      </c>
      <c r="B36" s="6">
        <v>829084274</v>
      </c>
      <c r="C36" s="6">
        <v>829398912</v>
      </c>
      <c r="D36" s="23">
        <v>845195702</v>
      </c>
      <c r="E36" s="24">
        <v>873736186</v>
      </c>
      <c r="F36" s="6">
        <v>872624315</v>
      </c>
      <c r="G36" s="25">
        <v>872624315</v>
      </c>
      <c r="H36" s="26">
        <v>26142078</v>
      </c>
      <c r="I36" s="24">
        <v>866453304</v>
      </c>
      <c r="J36" s="6">
        <v>866004234</v>
      </c>
      <c r="K36" s="25">
        <v>871410224</v>
      </c>
    </row>
    <row r="37" spans="1:11" ht="13.5">
      <c r="A37" s="22" t="s">
        <v>40</v>
      </c>
      <c r="B37" s="6">
        <v>48955896</v>
      </c>
      <c r="C37" s="6">
        <v>56292380</v>
      </c>
      <c r="D37" s="23">
        <v>59885836</v>
      </c>
      <c r="E37" s="24">
        <v>132370281</v>
      </c>
      <c r="F37" s="6">
        <v>60577245</v>
      </c>
      <c r="G37" s="25">
        <v>60577245</v>
      </c>
      <c r="H37" s="26">
        <v>-21520691</v>
      </c>
      <c r="I37" s="24">
        <v>59864746</v>
      </c>
      <c r="J37" s="6">
        <v>59864746</v>
      </c>
      <c r="K37" s="25">
        <v>59864746</v>
      </c>
    </row>
    <row r="38" spans="1:11" ht="13.5">
      <c r="A38" s="22" t="s">
        <v>41</v>
      </c>
      <c r="B38" s="6">
        <v>23366929</v>
      </c>
      <c r="C38" s="6">
        <v>25980034</v>
      </c>
      <c r="D38" s="23">
        <v>35764772</v>
      </c>
      <c r="E38" s="24">
        <v>24199607</v>
      </c>
      <c r="F38" s="6">
        <v>35764773</v>
      </c>
      <c r="G38" s="25">
        <v>35764773</v>
      </c>
      <c r="H38" s="26">
        <v>-1928004</v>
      </c>
      <c r="I38" s="24">
        <v>37358003</v>
      </c>
      <c r="J38" s="6">
        <v>38296003</v>
      </c>
      <c r="K38" s="25">
        <v>39294963</v>
      </c>
    </row>
    <row r="39" spans="1:11" ht="13.5">
      <c r="A39" s="22" t="s">
        <v>42</v>
      </c>
      <c r="B39" s="6">
        <v>877283880</v>
      </c>
      <c r="C39" s="6">
        <v>894476060</v>
      </c>
      <c r="D39" s="23">
        <v>901182722</v>
      </c>
      <c r="E39" s="24">
        <v>894193277</v>
      </c>
      <c r="F39" s="6">
        <v>928750555</v>
      </c>
      <c r="G39" s="25">
        <v>928750555</v>
      </c>
      <c r="H39" s="26">
        <v>3106226</v>
      </c>
      <c r="I39" s="24">
        <v>930757985</v>
      </c>
      <c r="J39" s="6">
        <v>931368215</v>
      </c>
      <c r="K39" s="25">
        <v>940376025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387425470</v>
      </c>
      <c r="F42" s="6">
        <v>515390406</v>
      </c>
      <c r="G42" s="25">
        <v>515390406</v>
      </c>
      <c r="H42" s="26">
        <v>-3138</v>
      </c>
      <c r="I42" s="24">
        <v>63581048</v>
      </c>
      <c r="J42" s="6">
        <v>75353350</v>
      </c>
      <c r="K42" s="25">
        <v>70948794</v>
      </c>
    </row>
    <row r="43" spans="1:11" ht="13.5">
      <c r="A43" s="22" t="s">
        <v>45</v>
      </c>
      <c r="B43" s="6">
        <v>-665528</v>
      </c>
      <c r="C43" s="6">
        <v>626321</v>
      </c>
      <c r="D43" s="23">
        <v>15350</v>
      </c>
      <c r="E43" s="24">
        <v>-37633948</v>
      </c>
      <c r="F43" s="6">
        <v>-80733212</v>
      </c>
      <c r="G43" s="25">
        <v>-80733212</v>
      </c>
      <c r="H43" s="26">
        <v>-15540</v>
      </c>
      <c r="I43" s="24">
        <v>-67123450</v>
      </c>
      <c r="J43" s="6">
        <v>-54035650</v>
      </c>
      <c r="K43" s="25">
        <v>-64000000</v>
      </c>
    </row>
    <row r="44" spans="1:11" ht="13.5">
      <c r="A44" s="22" t="s">
        <v>46</v>
      </c>
      <c r="B44" s="6">
        <v>2327720</v>
      </c>
      <c r="C44" s="6">
        <v>234059</v>
      </c>
      <c r="D44" s="23">
        <v>235667</v>
      </c>
      <c r="E44" s="24">
        <v>-11885</v>
      </c>
      <c r="F44" s="6">
        <v>11885</v>
      </c>
      <c r="G44" s="25">
        <v>11885</v>
      </c>
      <c r="H44" s="26">
        <v>-313428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-22160947</v>
      </c>
      <c r="C45" s="7">
        <v>114054153</v>
      </c>
      <c r="D45" s="69">
        <v>113374738</v>
      </c>
      <c r="E45" s="70">
        <v>603340424</v>
      </c>
      <c r="F45" s="7">
        <v>561019373</v>
      </c>
      <c r="G45" s="71">
        <v>561019373</v>
      </c>
      <c r="H45" s="72">
        <v>5167</v>
      </c>
      <c r="I45" s="70">
        <v>117298306</v>
      </c>
      <c r="J45" s="7">
        <v>128378516</v>
      </c>
      <c r="K45" s="71">
        <v>124643750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99771811</v>
      </c>
      <c r="C48" s="6">
        <v>113194773</v>
      </c>
      <c r="D48" s="23">
        <v>126372403</v>
      </c>
      <c r="E48" s="24">
        <v>243512147</v>
      </c>
      <c r="F48" s="6">
        <v>108821300</v>
      </c>
      <c r="G48" s="25">
        <v>108821300</v>
      </c>
      <c r="H48" s="26">
        <v>19521257</v>
      </c>
      <c r="I48" s="24">
        <v>107061816</v>
      </c>
      <c r="J48" s="6">
        <v>117695956</v>
      </c>
      <c r="K48" s="25">
        <v>113609600</v>
      </c>
    </row>
    <row r="49" spans="1:11" ht="13.5">
      <c r="A49" s="22" t="s">
        <v>50</v>
      </c>
      <c r="B49" s="6">
        <f>+B75</f>
        <v>112039304</v>
      </c>
      <c r="C49" s="6">
        <f aca="true" t="shared" si="6" ref="C49:K49">+C75</f>
        <v>131606307</v>
      </c>
      <c r="D49" s="23">
        <f t="shared" si="6"/>
        <v>151258786</v>
      </c>
      <c r="E49" s="24">
        <f t="shared" si="6"/>
        <v>233881865.1950758</v>
      </c>
      <c r="F49" s="6">
        <f t="shared" si="6"/>
        <v>115039792.14099027</v>
      </c>
      <c r="G49" s="25">
        <f t="shared" si="6"/>
        <v>115039792.14099027</v>
      </c>
      <c r="H49" s="26">
        <f t="shared" si="6"/>
        <v>-45269063</v>
      </c>
      <c r="I49" s="24">
        <f t="shared" si="6"/>
        <v>119094666.84532739</v>
      </c>
      <c r="J49" s="6">
        <f t="shared" si="6"/>
        <v>118884435.14880645</v>
      </c>
      <c r="K49" s="25">
        <f t="shared" si="6"/>
        <v>118990499.92755346</v>
      </c>
    </row>
    <row r="50" spans="1:11" ht="13.5">
      <c r="A50" s="33" t="s">
        <v>51</v>
      </c>
      <c r="B50" s="7">
        <f>+B48-B49</f>
        <v>-12267493</v>
      </c>
      <c r="C50" s="7">
        <f aca="true" t="shared" si="7" ref="C50:K50">+C48-C49</f>
        <v>-18411534</v>
      </c>
      <c r="D50" s="69">
        <f t="shared" si="7"/>
        <v>-24886383</v>
      </c>
      <c r="E50" s="70">
        <f t="shared" si="7"/>
        <v>9630281.80492419</v>
      </c>
      <c r="F50" s="7">
        <f t="shared" si="7"/>
        <v>-6218492.140990272</v>
      </c>
      <c r="G50" s="71">
        <f t="shared" si="7"/>
        <v>-6218492.140990272</v>
      </c>
      <c r="H50" s="72">
        <f t="shared" si="7"/>
        <v>64790320</v>
      </c>
      <c r="I50" s="70">
        <f t="shared" si="7"/>
        <v>-12032850.845327392</v>
      </c>
      <c r="J50" s="7">
        <f t="shared" si="7"/>
        <v>-1188479.1488064528</v>
      </c>
      <c r="K50" s="71">
        <f t="shared" si="7"/>
        <v>-5380899.92755346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804882160</v>
      </c>
      <c r="C53" s="6">
        <v>829359705</v>
      </c>
      <c r="D53" s="23">
        <v>841569611</v>
      </c>
      <c r="E53" s="24">
        <v>740559727</v>
      </c>
      <c r="F53" s="6">
        <v>822402729</v>
      </c>
      <c r="G53" s="25">
        <v>822402729</v>
      </c>
      <c r="H53" s="26">
        <v>-23540161</v>
      </c>
      <c r="I53" s="24">
        <v>753006497</v>
      </c>
      <c r="J53" s="6">
        <v>698521777</v>
      </c>
      <c r="K53" s="25">
        <v>639927767</v>
      </c>
    </row>
    <row r="54" spans="1:11" ht="13.5">
      <c r="A54" s="22" t="s">
        <v>54</v>
      </c>
      <c r="B54" s="6">
        <v>0</v>
      </c>
      <c r="C54" s="6">
        <v>44979787</v>
      </c>
      <c r="D54" s="23">
        <v>44621615</v>
      </c>
      <c r="E54" s="24">
        <v>53335820</v>
      </c>
      <c r="F54" s="6">
        <v>53335820</v>
      </c>
      <c r="G54" s="25">
        <v>53335820</v>
      </c>
      <c r="H54" s="26">
        <v>47240611</v>
      </c>
      <c r="I54" s="24">
        <v>51522550</v>
      </c>
      <c r="J54" s="6">
        <v>54484720</v>
      </c>
      <c r="K54" s="25">
        <v>58594010</v>
      </c>
    </row>
    <row r="55" spans="1:11" ht="13.5">
      <c r="A55" s="22" t="s">
        <v>55</v>
      </c>
      <c r="B55" s="6">
        <v>883343</v>
      </c>
      <c r="C55" s="6">
        <v>4258231</v>
      </c>
      <c r="D55" s="23">
        <v>-2132835</v>
      </c>
      <c r="E55" s="24">
        <v>33598750</v>
      </c>
      <c r="F55" s="6">
        <v>40014322</v>
      </c>
      <c r="G55" s="25">
        <v>40014322</v>
      </c>
      <c r="H55" s="26">
        <v>38924138</v>
      </c>
      <c r="I55" s="24">
        <v>23211150</v>
      </c>
      <c r="J55" s="6">
        <v>32300000</v>
      </c>
      <c r="K55" s="25">
        <v>25000000</v>
      </c>
    </row>
    <row r="56" spans="1:11" ht="13.5">
      <c r="A56" s="22" t="s">
        <v>56</v>
      </c>
      <c r="B56" s="6">
        <v>8501557</v>
      </c>
      <c r="C56" s="6">
        <v>7567618</v>
      </c>
      <c r="D56" s="23">
        <v>30486818</v>
      </c>
      <c r="E56" s="24">
        <v>31519610</v>
      </c>
      <c r="F56" s="6">
        <v>34790560</v>
      </c>
      <c r="G56" s="25">
        <v>34790560</v>
      </c>
      <c r="H56" s="26">
        <v>29321294</v>
      </c>
      <c r="I56" s="24">
        <v>35462220</v>
      </c>
      <c r="J56" s="6">
        <v>36140420</v>
      </c>
      <c r="K56" s="25">
        <v>38053600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1049532</v>
      </c>
      <c r="C59" s="6">
        <v>2340630</v>
      </c>
      <c r="D59" s="23">
        <v>0</v>
      </c>
      <c r="E59" s="24">
        <v>2484780</v>
      </c>
      <c r="F59" s="6">
        <v>2484780</v>
      </c>
      <c r="G59" s="25">
        <v>2484780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27627106</v>
      </c>
      <c r="C60" s="6">
        <v>2850268</v>
      </c>
      <c r="D60" s="23">
        <v>0</v>
      </c>
      <c r="E60" s="24">
        <v>18590880</v>
      </c>
      <c r="F60" s="6">
        <v>18590880</v>
      </c>
      <c r="G60" s="25">
        <v>18590880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0.9346107218093658</v>
      </c>
      <c r="F70" s="5">
        <f t="shared" si="8"/>
        <v>0.925134990578281</v>
      </c>
      <c r="G70" s="5">
        <f t="shared" si="8"/>
        <v>0.925134990578281</v>
      </c>
      <c r="H70" s="5">
        <f t="shared" si="8"/>
        <v>0</v>
      </c>
      <c r="I70" s="5">
        <f t="shared" si="8"/>
        <v>0.8080697489891862</v>
      </c>
      <c r="J70" s="5">
        <f t="shared" si="8"/>
        <v>0.8132321012770928</v>
      </c>
      <c r="K70" s="5">
        <f t="shared" si="8"/>
        <v>0.8106276833512767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195305210</v>
      </c>
      <c r="F71" s="2">
        <f t="shared" si="9"/>
        <v>164284602</v>
      </c>
      <c r="G71" s="2">
        <f t="shared" si="9"/>
        <v>164284602</v>
      </c>
      <c r="H71" s="2">
        <f t="shared" si="9"/>
        <v>0</v>
      </c>
      <c r="I71" s="2">
        <f t="shared" si="9"/>
        <v>180492148</v>
      </c>
      <c r="J71" s="2">
        <f t="shared" si="9"/>
        <v>195980430</v>
      </c>
      <c r="K71" s="2">
        <f t="shared" si="9"/>
        <v>213303794</v>
      </c>
    </row>
    <row r="72" spans="1:11" ht="12.75" hidden="1">
      <c r="A72" s="1" t="s">
        <v>136</v>
      </c>
      <c r="B72" s="2">
        <f>+B77</f>
        <v>185071391</v>
      </c>
      <c r="C72" s="2">
        <f aca="true" t="shared" si="10" ref="C72:K72">+C77</f>
        <v>182688695</v>
      </c>
      <c r="D72" s="2">
        <f t="shared" si="10"/>
        <v>168390689</v>
      </c>
      <c r="E72" s="2">
        <f t="shared" si="10"/>
        <v>208969580</v>
      </c>
      <c r="F72" s="2">
        <f t="shared" si="10"/>
        <v>177579060</v>
      </c>
      <c r="G72" s="2">
        <f t="shared" si="10"/>
        <v>177579060</v>
      </c>
      <c r="H72" s="2">
        <f t="shared" si="10"/>
        <v>165362640</v>
      </c>
      <c r="I72" s="2">
        <f t="shared" si="10"/>
        <v>223362090</v>
      </c>
      <c r="J72" s="2">
        <f t="shared" si="10"/>
        <v>240989540</v>
      </c>
      <c r="K72" s="2">
        <f t="shared" si="10"/>
        <v>263134110</v>
      </c>
    </row>
    <row r="73" spans="1:11" ht="12.75" hidden="1">
      <c r="A73" s="1" t="s">
        <v>137</v>
      </c>
      <c r="B73" s="2">
        <f>+B74</f>
        <v>22149190</v>
      </c>
      <c r="C73" s="2">
        <f aca="true" t="shared" si="11" ref="C73:K73">+(C78+C80+C81+C82)-(B78+B80+B81+B82)</f>
        <v>7270058</v>
      </c>
      <c r="D73" s="2">
        <f t="shared" si="11"/>
        <v>-718880</v>
      </c>
      <c r="E73" s="2">
        <f t="shared" si="11"/>
        <v>-97982610</v>
      </c>
      <c r="F73" s="2">
        <f>+(F78+F80+F81+F82)-(D78+D80+D81+D82)</f>
        <v>-1</v>
      </c>
      <c r="G73" s="2">
        <f>+(G78+G80+G81+G82)-(D78+D80+D81+D82)</f>
        <v>-1</v>
      </c>
      <c r="H73" s="2">
        <f>+(H78+H80+H81+H82)-(D78+D80+D81+D82)</f>
        <v>-48670151</v>
      </c>
      <c r="I73" s="2">
        <f>+(I78+I80+I81+I82)-(E78+E80+E81+E82)</f>
        <v>97982601</v>
      </c>
      <c r="J73" s="2">
        <f t="shared" si="11"/>
        <v>0</v>
      </c>
      <c r="K73" s="2">
        <f t="shared" si="11"/>
        <v>-3</v>
      </c>
    </row>
    <row r="74" spans="1:11" ht="12.75" hidden="1">
      <c r="A74" s="1" t="s">
        <v>138</v>
      </c>
      <c r="B74" s="2">
        <f>+TREND(C74:E74)</f>
        <v>22149190</v>
      </c>
      <c r="C74" s="2">
        <f>+C73</f>
        <v>7270058</v>
      </c>
      <c r="D74" s="2">
        <f aca="true" t="shared" si="12" ref="D74:K74">+D73</f>
        <v>-718880</v>
      </c>
      <c r="E74" s="2">
        <f t="shared" si="12"/>
        <v>-97982610</v>
      </c>
      <c r="F74" s="2">
        <f t="shared" si="12"/>
        <v>-1</v>
      </c>
      <c r="G74" s="2">
        <f t="shared" si="12"/>
        <v>-1</v>
      </c>
      <c r="H74" s="2">
        <f t="shared" si="12"/>
        <v>-48670151</v>
      </c>
      <c r="I74" s="2">
        <f t="shared" si="12"/>
        <v>97982601</v>
      </c>
      <c r="J74" s="2">
        <f t="shared" si="12"/>
        <v>0</v>
      </c>
      <c r="K74" s="2">
        <f t="shared" si="12"/>
        <v>-3</v>
      </c>
    </row>
    <row r="75" spans="1:11" ht="12.75" hidden="1">
      <c r="A75" s="1" t="s">
        <v>139</v>
      </c>
      <c r="B75" s="2">
        <f>+B84-(((B80+B81+B78)*B70)-B79)</f>
        <v>112039304</v>
      </c>
      <c r="C75" s="2">
        <f aca="true" t="shared" si="13" ref="C75:K75">+C84-(((C80+C81+C78)*C70)-C79)</f>
        <v>131606307</v>
      </c>
      <c r="D75" s="2">
        <f t="shared" si="13"/>
        <v>151258786</v>
      </c>
      <c r="E75" s="2">
        <f t="shared" si="13"/>
        <v>233881865.1950758</v>
      </c>
      <c r="F75" s="2">
        <f t="shared" si="13"/>
        <v>115039792.14099027</v>
      </c>
      <c r="G75" s="2">
        <f t="shared" si="13"/>
        <v>115039792.14099027</v>
      </c>
      <c r="H75" s="2">
        <f t="shared" si="13"/>
        <v>-45269063</v>
      </c>
      <c r="I75" s="2">
        <f t="shared" si="13"/>
        <v>119094666.84532739</v>
      </c>
      <c r="J75" s="2">
        <f t="shared" si="13"/>
        <v>118884435.14880645</v>
      </c>
      <c r="K75" s="2">
        <f t="shared" si="13"/>
        <v>118990499.92755346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185071391</v>
      </c>
      <c r="C77" s="3">
        <v>182688695</v>
      </c>
      <c r="D77" s="3">
        <v>168390689</v>
      </c>
      <c r="E77" s="3">
        <v>208969580</v>
      </c>
      <c r="F77" s="3">
        <v>177579060</v>
      </c>
      <c r="G77" s="3">
        <v>177579060</v>
      </c>
      <c r="H77" s="3">
        <v>165362640</v>
      </c>
      <c r="I77" s="3">
        <v>223362090</v>
      </c>
      <c r="J77" s="3">
        <v>240989540</v>
      </c>
      <c r="K77" s="3">
        <v>263134110</v>
      </c>
    </row>
    <row r="78" spans="1:11" ht="12.75" hidden="1">
      <c r="A78" s="1" t="s">
        <v>66</v>
      </c>
      <c r="B78" s="3">
        <v>664528</v>
      </c>
      <c r="C78" s="3">
        <v>38207</v>
      </c>
      <c r="D78" s="3">
        <v>22857</v>
      </c>
      <c r="E78" s="3">
        <v>38055</v>
      </c>
      <c r="F78" s="3">
        <v>22857</v>
      </c>
      <c r="G78" s="3">
        <v>22857</v>
      </c>
      <c r="H78" s="3">
        <v>-15540</v>
      </c>
      <c r="I78" s="3">
        <v>22857</v>
      </c>
      <c r="J78" s="3">
        <v>22857</v>
      </c>
      <c r="K78" s="3">
        <v>22857</v>
      </c>
    </row>
    <row r="79" spans="1:11" ht="12.75" hidden="1">
      <c r="A79" s="1" t="s">
        <v>67</v>
      </c>
      <c r="B79" s="3">
        <v>38127144</v>
      </c>
      <c r="C79" s="3">
        <v>43201110</v>
      </c>
      <c r="D79" s="3">
        <v>43196213</v>
      </c>
      <c r="E79" s="3">
        <v>122231530</v>
      </c>
      <c r="F79" s="3">
        <v>43175121</v>
      </c>
      <c r="G79" s="3">
        <v>43175121</v>
      </c>
      <c r="H79" s="3">
        <v>-13453626</v>
      </c>
      <c r="I79" s="3">
        <v>43175122</v>
      </c>
      <c r="J79" s="3">
        <v>43175122</v>
      </c>
      <c r="K79" s="3">
        <v>43175122</v>
      </c>
    </row>
    <row r="80" spans="1:11" ht="12.75" hidden="1">
      <c r="A80" s="1" t="s">
        <v>68</v>
      </c>
      <c r="B80" s="3">
        <v>17918680</v>
      </c>
      <c r="C80" s="3">
        <v>29485104</v>
      </c>
      <c r="D80" s="3">
        <v>24115151</v>
      </c>
      <c r="E80" s="3">
        <v>-54783822</v>
      </c>
      <c r="F80" s="3">
        <v>24115149</v>
      </c>
      <c r="G80" s="3">
        <v>24115149</v>
      </c>
      <c r="H80" s="3">
        <v>-4254845</v>
      </c>
      <c r="I80" s="3">
        <v>24115141</v>
      </c>
      <c r="J80" s="3">
        <v>24115141</v>
      </c>
      <c r="K80" s="3">
        <v>24115139</v>
      </c>
    </row>
    <row r="81" spans="1:11" ht="12.75" hidden="1">
      <c r="A81" s="1" t="s">
        <v>69</v>
      </c>
      <c r="B81" s="3">
        <v>15589635</v>
      </c>
      <c r="C81" s="3">
        <v>11919590</v>
      </c>
      <c r="D81" s="3">
        <v>16586013</v>
      </c>
      <c r="E81" s="3">
        <v>-2512822</v>
      </c>
      <c r="F81" s="3">
        <v>16586014</v>
      </c>
      <c r="G81" s="3">
        <v>16586014</v>
      </c>
      <c r="H81" s="3">
        <v>-3675745</v>
      </c>
      <c r="I81" s="3">
        <v>16586014</v>
      </c>
      <c r="J81" s="3">
        <v>16586014</v>
      </c>
      <c r="K81" s="3">
        <v>16586013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195305210</v>
      </c>
      <c r="F83" s="3">
        <v>164284602</v>
      </c>
      <c r="G83" s="3">
        <v>164284602</v>
      </c>
      <c r="H83" s="3">
        <v>0</v>
      </c>
      <c r="I83" s="3">
        <v>180492148</v>
      </c>
      <c r="J83" s="3">
        <v>195980430</v>
      </c>
      <c r="K83" s="3">
        <v>213303794</v>
      </c>
    </row>
    <row r="84" spans="1:11" ht="12.75" hidden="1">
      <c r="A84" s="1" t="s">
        <v>72</v>
      </c>
      <c r="B84" s="3">
        <v>73912160</v>
      </c>
      <c r="C84" s="3">
        <v>88405197</v>
      </c>
      <c r="D84" s="3">
        <v>108062573</v>
      </c>
      <c r="E84" s="3">
        <v>58135844</v>
      </c>
      <c r="F84" s="3">
        <v>109539887</v>
      </c>
      <c r="G84" s="3">
        <v>109539887</v>
      </c>
      <c r="H84" s="3">
        <v>-31815437</v>
      </c>
      <c r="I84" s="3">
        <v>108827387</v>
      </c>
      <c r="J84" s="3">
        <v>108827387</v>
      </c>
      <c r="K84" s="3">
        <v>108827387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114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11431084</v>
      </c>
      <c r="C5" s="6">
        <v>12125009</v>
      </c>
      <c r="D5" s="23">
        <v>14235566</v>
      </c>
      <c r="E5" s="24">
        <v>36037136</v>
      </c>
      <c r="F5" s="6">
        <v>31382342</v>
      </c>
      <c r="G5" s="25">
        <v>31382342</v>
      </c>
      <c r="H5" s="26">
        <v>22026328</v>
      </c>
      <c r="I5" s="24">
        <v>32606254</v>
      </c>
      <c r="J5" s="6">
        <v>33975715</v>
      </c>
      <c r="K5" s="25">
        <v>35470647</v>
      </c>
    </row>
    <row r="6" spans="1:11" ht="13.5">
      <c r="A6" s="22" t="s">
        <v>18</v>
      </c>
      <c r="B6" s="6">
        <v>21984543</v>
      </c>
      <c r="C6" s="6">
        <v>22284343</v>
      </c>
      <c r="D6" s="23">
        <v>23197858</v>
      </c>
      <c r="E6" s="24">
        <v>34702332</v>
      </c>
      <c r="F6" s="6">
        <v>34702332</v>
      </c>
      <c r="G6" s="25">
        <v>34702332</v>
      </c>
      <c r="H6" s="26">
        <v>23086689</v>
      </c>
      <c r="I6" s="24">
        <v>36063019</v>
      </c>
      <c r="J6" s="6">
        <v>37577796</v>
      </c>
      <c r="K6" s="25">
        <v>39231421</v>
      </c>
    </row>
    <row r="7" spans="1:11" ht="13.5">
      <c r="A7" s="22" t="s">
        <v>19</v>
      </c>
      <c r="B7" s="6">
        <v>684487</v>
      </c>
      <c r="C7" s="6">
        <v>642226</v>
      </c>
      <c r="D7" s="23">
        <v>2362320</v>
      </c>
      <c r="E7" s="24">
        <v>900000</v>
      </c>
      <c r="F7" s="6">
        <v>1100000</v>
      </c>
      <c r="G7" s="25">
        <v>1100000</v>
      </c>
      <c r="H7" s="26">
        <v>1218315</v>
      </c>
      <c r="I7" s="24">
        <v>1200000</v>
      </c>
      <c r="J7" s="6">
        <v>1272000</v>
      </c>
      <c r="K7" s="25">
        <v>1361040</v>
      </c>
    </row>
    <row r="8" spans="1:11" ht="13.5">
      <c r="A8" s="22" t="s">
        <v>20</v>
      </c>
      <c r="B8" s="6">
        <v>79390698</v>
      </c>
      <c r="C8" s="6">
        <v>76798006</v>
      </c>
      <c r="D8" s="23">
        <v>86252600</v>
      </c>
      <c r="E8" s="24">
        <v>90660000</v>
      </c>
      <c r="F8" s="6">
        <v>103302000</v>
      </c>
      <c r="G8" s="25">
        <v>103302000</v>
      </c>
      <c r="H8" s="26">
        <v>103246170</v>
      </c>
      <c r="I8" s="24">
        <v>92528000</v>
      </c>
      <c r="J8" s="6">
        <v>94360000</v>
      </c>
      <c r="K8" s="25">
        <v>91633000</v>
      </c>
    </row>
    <row r="9" spans="1:11" ht="13.5">
      <c r="A9" s="22" t="s">
        <v>21</v>
      </c>
      <c r="B9" s="6">
        <v>12423588</v>
      </c>
      <c r="C9" s="6">
        <v>5021306</v>
      </c>
      <c r="D9" s="23">
        <v>2181194</v>
      </c>
      <c r="E9" s="24">
        <v>10674784</v>
      </c>
      <c r="F9" s="6">
        <v>12674784</v>
      </c>
      <c r="G9" s="25">
        <v>12674784</v>
      </c>
      <c r="H9" s="26">
        <v>4345795</v>
      </c>
      <c r="I9" s="24">
        <v>10052704</v>
      </c>
      <c r="J9" s="6">
        <v>10655868</v>
      </c>
      <c r="K9" s="25">
        <v>11401779</v>
      </c>
    </row>
    <row r="10" spans="1:11" ht="25.5">
      <c r="A10" s="27" t="s">
        <v>128</v>
      </c>
      <c r="B10" s="28">
        <f>SUM(B5:B9)</f>
        <v>125914400</v>
      </c>
      <c r="C10" s="29">
        <f aca="true" t="shared" si="0" ref="C10:K10">SUM(C5:C9)</f>
        <v>116870890</v>
      </c>
      <c r="D10" s="30">
        <f t="shared" si="0"/>
        <v>128229538</v>
      </c>
      <c r="E10" s="28">
        <f t="shared" si="0"/>
        <v>172974252</v>
      </c>
      <c r="F10" s="29">
        <f t="shared" si="0"/>
        <v>183161458</v>
      </c>
      <c r="G10" s="31">
        <f t="shared" si="0"/>
        <v>183161458</v>
      </c>
      <c r="H10" s="32">
        <f t="shared" si="0"/>
        <v>153923297</v>
      </c>
      <c r="I10" s="28">
        <f t="shared" si="0"/>
        <v>172449977</v>
      </c>
      <c r="J10" s="29">
        <f t="shared" si="0"/>
        <v>177841379</v>
      </c>
      <c r="K10" s="31">
        <f t="shared" si="0"/>
        <v>179097887</v>
      </c>
    </row>
    <row r="11" spans="1:11" ht="13.5">
      <c r="A11" s="22" t="s">
        <v>22</v>
      </c>
      <c r="B11" s="6">
        <v>46955291</v>
      </c>
      <c r="C11" s="6">
        <v>53928601</v>
      </c>
      <c r="D11" s="23">
        <v>54690893</v>
      </c>
      <c r="E11" s="24">
        <v>57250613</v>
      </c>
      <c r="F11" s="6">
        <v>57250613</v>
      </c>
      <c r="G11" s="25">
        <v>57250613</v>
      </c>
      <c r="H11" s="26">
        <v>58493778</v>
      </c>
      <c r="I11" s="24">
        <v>57823856</v>
      </c>
      <c r="J11" s="6">
        <v>61293289</v>
      </c>
      <c r="K11" s="25">
        <v>65569018</v>
      </c>
    </row>
    <row r="12" spans="1:11" ht="13.5">
      <c r="A12" s="22" t="s">
        <v>23</v>
      </c>
      <c r="B12" s="6">
        <v>6635474</v>
      </c>
      <c r="C12" s="6">
        <v>8727127</v>
      </c>
      <c r="D12" s="23">
        <v>9232506</v>
      </c>
      <c r="E12" s="24">
        <v>9256007</v>
      </c>
      <c r="F12" s="6">
        <v>9256007</v>
      </c>
      <c r="G12" s="25">
        <v>9256007</v>
      </c>
      <c r="H12" s="26">
        <v>7910751</v>
      </c>
      <c r="I12" s="24">
        <v>9633145</v>
      </c>
      <c r="J12" s="6">
        <v>10211132</v>
      </c>
      <c r="K12" s="25">
        <v>10924730</v>
      </c>
    </row>
    <row r="13" spans="1:11" ht="13.5">
      <c r="A13" s="22" t="s">
        <v>129</v>
      </c>
      <c r="B13" s="6">
        <v>15073668</v>
      </c>
      <c r="C13" s="6">
        <v>17603227</v>
      </c>
      <c r="D13" s="23">
        <v>19912282</v>
      </c>
      <c r="E13" s="24">
        <v>13834028</v>
      </c>
      <c r="F13" s="6">
        <v>17234028</v>
      </c>
      <c r="G13" s="25">
        <v>17234028</v>
      </c>
      <c r="H13" s="26">
        <v>19580151</v>
      </c>
      <c r="I13" s="24">
        <v>18287069</v>
      </c>
      <c r="J13" s="6">
        <v>19055126</v>
      </c>
      <c r="K13" s="25">
        <v>19055126</v>
      </c>
    </row>
    <row r="14" spans="1:11" ht="13.5">
      <c r="A14" s="22" t="s">
        <v>24</v>
      </c>
      <c r="B14" s="6">
        <v>0</v>
      </c>
      <c r="C14" s="6">
        <v>341816</v>
      </c>
      <c r="D14" s="23">
        <v>990712</v>
      </c>
      <c r="E14" s="24">
        <v>0</v>
      </c>
      <c r="F14" s="6">
        <v>0</v>
      </c>
      <c r="G14" s="25">
        <v>0</v>
      </c>
      <c r="H14" s="26">
        <v>189290</v>
      </c>
      <c r="I14" s="24">
        <v>0</v>
      </c>
      <c r="J14" s="6">
        <v>0</v>
      </c>
      <c r="K14" s="25">
        <v>0</v>
      </c>
    </row>
    <row r="15" spans="1:11" ht="13.5">
      <c r="A15" s="22" t="s">
        <v>130</v>
      </c>
      <c r="B15" s="6">
        <v>24374082</v>
      </c>
      <c r="C15" s="6">
        <v>24215985</v>
      </c>
      <c r="D15" s="23">
        <v>21411937</v>
      </c>
      <c r="E15" s="24">
        <v>26410422</v>
      </c>
      <c r="F15" s="6">
        <v>28062893</v>
      </c>
      <c r="G15" s="25">
        <v>28062893</v>
      </c>
      <c r="H15" s="26">
        <v>19832429</v>
      </c>
      <c r="I15" s="24">
        <v>30015380</v>
      </c>
      <c r="J15" s="6">
        <v>25929000</v>
      </c>
      <c r="K15" s="25">
        <v>26761161</v>
      </c>
    </row>
    <row r="16" spans="1:11" ht="13.5">
      <c r="A16" s="22" t="s">
        <v>20</v>
      </c>
      <c r="B16" s="6">
        <v>0</v>
      </c>
      <c r="C16" s="6">
        <v>0</v>
      </c>
      <c r="D16" s="23">
        <v>0</v>
      </c>
      <c r="E16" s="24">
        <v>750000</v>
      </c>
      <c r="F16" s="6">
        <v>446934</v>
      </c>
      <c r="G16" s="25">
        <v>446934</v>
      </c>
      <c r="H16" s="26">
        <v>796230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44437416</v>
      </c>
      <c r="C17" s="6">
        <v>48786091</v>
      </c>
      <c r="D17" s="23">
        <v>49641231</v>
      </c>
      <c r="E17" s="24">
        <v>52551750</v>
      </c>
      <c r="F17" s="6">
        <v>59814388</v>
      </c>
      <c r="G17" s="25">
        <v>59814388</v>
      </c>
      <c r="H17" s="26">
        <v>38653487</v>
      </c>
      <c r="I17" s="24">
        <v>48942569</v>
      </c>
      <c r="J17" s="6">
        <v>50983927</v>
      </c>
      <c r="K17" s="25">
        <v>53888479</v>
      </c>
    </row>
    <row r="18" spans="1:11" ht="13.5">
      <c r="A18" s="33" t="s">
        <v>26</v>
      </c>
      <c r="B18" s="34">
        <f>SUM(B11:B17)</f>
        <v>137475931</v>
      </c>
      <c r="C18" s="35">
        <f aca="true" t="shared" si="1" ref="C18:K18">SUM(C11:C17)</f>
        <v>153602847</v>
      </c>
      <c r="D18" s="36">
        <f t="shared" si="1"/>
        <v>155879561</v>
      </c>
      <c r="E18" s="34">
        <f t="shared" si="1"/>
        <v>160052820</v>
      </c>
      <c r="F18" s="35">
        <f t="shared" si="1"/>
        <v>172064863</v>
      </c>
      <c r="G18" s="37">
        <f t="shared" si="1"/>
        <v>172064863</v>
      </c>
      <c r="H18" s="38">
        <f t="shared" si="1"/>
        <v>145456116</v>
      </c>
      <c r="I18" s="34">
        <f t="shared" si="1"/>
        <v>164702019</v>
      </c>
      <c r="J18" s="35">
        <f t="shared" si="1"/>
        <v>167472474</v>
      </c>
      <c r="K18" s="37">
        <f t="shared" si="1"/>
        <v>176198514</v>
      </c>
    </row>
    <row r="19" spans="1:11" ht="13.5">
      <c r="A19" s="33" t="s">
        <v>27</v>
      </c>
      <c r="B19" s="39">
        <f>+B10-B18</f>
        <v>-11561531</v>
      </c>
      <c r="C19" s="40">
        <f aca="true" t="shared" si="2" ref="C19:K19">+C10-C18</f>
        <v>-36731957</v>
      </c>
      <c r="D19" s="41">
        <f t="shared" si="2"/>
        <v>-27650023</v>
      </c>
      <c r="E19" s="39">
        <f t="shared" si="2"/>
        <v>12921432</v>
      </c>
      <c r="F19" s="40">
        <f t="shared" si="2"/>
        <v>11096595</v>
      </c>
      <c r="G19" s="42">
        <f t="shared" si="2"/>
        <v>11096595</v>
      </c>
      <c r="H19" s="43">
        <f t="shared" si="2"/>
        <v>8467181</v>
      </c>
      <c r="I19" s="39">
        <f t="shared" si="2"/>
        <v>7747958</v>
      </c>
      <c r="J19" s="40">
        <f t="shared" si="2"/>
        <v>10368905</v>
      </c>
      <c r="K19" s="42">
        <f t="shared" si="2"/>
        <v>2899373</v>
      </c>
    </row>
    <row r="20" spans="1:11" ht="25.5">
      <c r="A20" s="44" t="s">
        <v>28</v>
      </c>
      <c r="B20" s="45">
        <v>32278000</v>
      </c>
      <c r="C20" s="46">
        <v>36749000</v>
      </c>
      <c r="D20" s="47">
        <v>33033000</v>
      </c>
      <c r="E20" s="45">
        <v>32939000</v>
      </c>
      <c r="F20" s="46">
        <v>35598000</v>
      </c>
      <c r="G20" s="48">
        <v>35598000</v>
      </c>
      <c r="H20" s="49">
        <v>33867056</v>
      </c>
      <c r="I20" s="45">
        <v>39637000</v>
      </c>
      <c r="J20" s="46">
        <v>34039000</v>
      </c>
      <c r="K20" s="48">
        <v>35761000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20716469</v>
      </c>
      <c r="C22" s="58">
        <f aca="true" t="shared" si="3" ref="C22:K22">SUM(C19:C21)</f>
        <v>17043</v>
      </c>
      <c r="D22" s="59">
        <f t="shared" si="3"/>
        <v>5382977</v>
      </c>
      <c r="E22" s="57">
        <f t="shared" si="3"/>
        <v>45860432</v>
      </c>
      <c r="F22" s="58">
        <f t="shared" si="3"/>
        <v>46694595</v>
      </c>
      <c r="G22" s="60">
        <f t="shared" si="3"/>
        <v>46694595</v>
      </c>
      <c r="H22" s="61">
        <f t="shared" si="3"/>
        <v>42334237</v>
      </c>
      <c r="I22" s="57">
        <f t="shared" si="3"/>
        <v>47384958</v>
      </c>
      <c r="J22" s="58">
        <f t="shared" si="3"/>
        <v>44407905</v>
      </c>
      <c r="K22" s="60">
        <f t="shared" si="3"/>
        <v>38660373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20716469</v>
      </c>
      <c r="C24" s="40">
        <f aca="true" t="shared" si="4" ref="C24:K24">SUM(C22:C23)</f>
        <v>17043</v>
      </c>
      <c r="D24" s="41">
        <f t="shared" si="4"/>
        <v>5382977</v>
      </c>
      <c r="E24" s="39">
        <f t="shared" si="4"/>
        <v>45860432</v>
      </c>
      <c r="F24" s="40">
        <f t="shared" si="4"/>
        <v>46694595</v>
      </c>
      <c r="G24" s="42">
        <f t="shared" si="4"/>
        <v>46694595</v>
      </c>
      <c r="H24" s="43">
        <f t="shared" si="4"/>
        <v>42334237</v>
      </c>
      <c r="I24" s="39">
        <f t="shared" si="4"/>
        <v>47384958</v>
      </c>
      <c r="J24" s="40">
        <f t="shared" si="4"/>
        <v>44407905</v>
      </c>
      <c r="K24" s="42">
        <f t="shared" si="4"/>
        <v>38660373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333712708</v>
      </c>
      <c r="C27" s="7">
        <v>436564203</v>
      </c>
      <c r="D27" s="69">
        <v>471471731</v>
      </c>
      <c r="E27" s="70">
        <v>39694000</v>
      </c>
      <c r="F27" s="7">
        <v>45532959</v>
      </c>
      <c r="G27" s="71">
        <v>45532959</v>
      </c>
      <c r="H27" s="72">
        <v>35662779</v>
      </c>
      <c r="I27" s="70">
        <v>47315995</v>
      </c>
      <c r="J27" s="7">
        <v>43257995</v>
      </c>
      <c r="K27" s="71">
        <v>37469995</v>
      </c>
    </row>
    <row r="28" spans="1:11" ht="13.5">
      <c r="A28" s="73" t="s">
        <v>33</v>
      </c>
      <c r="B28" s="6">
        <v>70917617</v>
      </c>
      <c r="C28" s="6">
        <v>372562723</v>
      </c>
      <c r="D28" s="23">
        <v>407787342</v>
      </c>
      <c r="E28" s="24">
        <v>33449000</v>
      </c>
      <c r="F28" s="6">
        <v>35598001</v>
      </c>
      <c r="G28" s="25">
        <v>35598001</v>
      </c>
      <c r="H28" s="26">
        <v>0</v>
      </c>
      <c r="I28" s="24">
        <v>39637000</v>
      </c>
      <c r="J28" s="6">
        <v>34039000</v>
      </c>
      <c r="K28" s="25">
        <v>35761000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262335571</v>
      </c>
      <c r="C31" s="6">
        <v>64001480</v>
      </c>
      <c r="D31" s="23">
        <v>63684389</v>
      </c>
      <c r="E31" s="24">
        <v>5765000</v>
      </c>
      <c r="F31" s="6">
        <v>9934958</v>
      </c>
      <c r="G31" s="25">
        <v>9934958</v>
      </c>
      <c r="H31" s="26">
        <v>0</v>
      </c>
      <c r="I31" s="24">
        <v>7678995</v>
      </c>
      <c r="J31" s="6">
        <v>9218995</v>
      </c>
      <c r="K31" s="25">
        <v>1708995</v>
      </c>
    </row>
    <row r="32" spans="1:11" ht="13.5">
      <c r="A32" s="33" t="s">
        <v>36</v>
      </c>
      <c r="B32" s="7">
        <f>SUM(B28:B31)</f>
        <v>333253188</v>
      </c>
      <c r="C32" s="7">
        <f aca="true" t="shared" si="5" ref="C32:K32">SUM(C28:C31)</f>
        <v>436564203</v>
      </c>
      <c r="D32" s="69">
        <f t="shared" si="5"/>
        <v>471471731</v>
      </c>
      <c r="E32" s="70">
        <f t="shared" si="5"/>
        <v>39214000</v>
      </c>
      <c r="F32" s="7">
        <f t="shared" si="5"/>
        <v>45532959</v>
      </c>
      <c r="G32" s="71">
        <f t="shared" si="5"/>
        <v>45532959</v>
      </c>
      <c r="H32" s="72">
        <f t="shared" si="5"/>
        <v>0</v>
      </c>
      <c r="I32" s="70">
        <f t="shared" si="5"/>
        <v>47315995</v>
      </c>
      <c r="J32" s="7">
        <f t="shared" si="5"/>
        <v>43257995</v>
      </c>
      <c r="K32" s="71">
        <f t="shared" si="5"/>
        <v>37469995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126982539</v>
      </c>
      <c r="C35" s="6">
        <v>54355153</v>
      </c>
      <c r="D35" s="23">
        <v>45053232</v>
      </c>
      <c r="E35" s="24">
        <v>54649335</v>
      </c>
      <c r="F35" s="6">
        <v>73447204</v>
      </c>
      <c r="G35" s="25">
        <v>73447204</v>
      </c>
      <c r="H35" s="26">
        <v>2378332</v>
      </c>
      <c r="I35" s="24">
        <v>73736959</v>
      </c>
      <c r="J35" s="6">
        <v>70983124</v>
      </c>
      <c r="K35" s="25">
        <v>78414686</v>
      </c>
    </row>
    <row r="36" spans="1:11" ht="13.5">
      <c r="A36" s="22" t="s">
        <v>39</v>
      </c>
      <c r="B36" s="6">
        <v>284301877</v>
      </c>
      <c r="C36" s="6">
        <v>372650098</v>
      </c>
      <c r="D36" s="23">
        <v>384517109</v>
      </c>
      <c r="E36" s="24">
        <v>386908893</v>
      </c>
      <c r="F36" s="6">
        <v>398314139</v>
      </c>
      <c r="G36" s="25">
        <v>398314139</v>
      </c>
      <c r="H36" s="26">
        <v>16097373</v>
      </c>
      <c r="I36" s="24">
        <v>422306262</v>
      </c>
      <c r="J36" s="6">
        <v>418848396</v>
      </c>
      <c r="K36" s="25">
        <v>413060396</v>
      </c>
    </row>
    <row r="37" spans="1:11" ht="13.5">
      <c r="A37" s="22" t="s">
        <v>40</v>
      </c>
      <c r="B37" s="6">
        <v>21135882</v>
      </c>
      <c r="C37" s="6">
        <v>39965986</v>
      </c>
      <c r="D37" s="23">
        <v>38782596</v>
      </c>
      <c r="E37" s="24">
        <v>17144155</v>
      </c>
      <c r="F37" s="6">
        <v>578872</v>
      </c>
      <c r="G37" s="25">
        <v>578872</v>
      </c>
      <c r="H37" s="26">
        <v>-23873294</v>
      </c>
      <c r="I37" s="24">
        <v>-63898953</v>
      </c>
      <c r="J37" s="6">
        <v>-65217093</v>
      </c>
      <c r="K37" s="25">
        <v>-71569937</v>
      </c>
    </row>
    <row r="38" spans="1:11" ht="13.5">
      <c r="A38" s="22" t="s">
        <v>41</v>
      </c>
      <c r="B38" s="6">
        <v>6088284</v>
      </c>
      <c r="C38" s="6">
        <v>7237191</v>
      </c>
      <c r="D38" s="23">
        <v>6085442</v>
      </c>
      <c r="E38" s="24">
        <v>12889764</v>
      </c>
      <c r="F38" s="6">
        <v>11356253</v>
      </c>
      <c r="G38" s="25">
        <v>11356253</v>
      </c>
      <c r="H38" s="26">
        <v>0</v>
      </c>
      <c r="I38" s="24">
        <v>6075000</v>
      </c>
      <c r="J38" s="6">
        <v>6439000</v>
      </c>
      <c r="K38" s="25">
        <v>6890000</v>
      </c>
    </row>
    <row r="39" spans="1:11" ht="13.5">
      <c r="A39" s="22" t="s">
        <v>42</v>
      </c>
      <c r="B39" s="6">
        <v>363343781</v>
      </c>
      <c r="C39" s="6">
        <v>379785031</v>
      </c>
      <c r="D39" s="23">
        <v>379319326</v>
      </c>
      <c r="E39" s="24">
        <v>365663877</v>
      </c>
      <c r="F39" s="6">
        <v>413131623</v>
      </c>
      <c r="G39" s="25">
        <v>413131623</v>
      </c>
      <c r="H39" s="26">
        <v>15</v>
      </c>
      <c r="I39" s="24">
        <v>506482216</v>
      </c>
      <c r="J39" s="6">
        <v>504201708</v>
      </c>
      <c r="K39" s="25">
        <v>517494646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47334191</v>
      </c>
      <c r="G42" s="25">
        <v>47334191</v>
      </c>
      <c r="H42" s="26">
        <v>-5664309</v>
      </c>
      <c r="I42" s="24">
        <v>56766530</v>
      </c>
      <c r="J42" s="6">
        <v>55778428</v>
      </c>
      <c r="K42" s="25">
        <v>52180039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-41163371</v>
      </c>
      <c r="G43" s="25">
        <v>-41163371</v>
      </c>
      <c r="H43" s="26">
        <v>165217</v>
      </c>
      <c r="I43" s="24">
        <v>-44777000</v>
      </c>
      <c r="J43" s="6">
        <v>-40581000</v>
      </c>
      <c r="K43" s="25">
        <v>-34622000</v>
      </c>
    </row>
    <row r="44" spans="1:11" ht="13.5">
      <c r="A44" s="22" t="s">
        <v>46</v>
      </c>
      <c r="B44" s="6">
        <v>1080650</v>
      </c>
      <c r="C44" s="6">
        <v>-59638</v>
      </c>
      <c r="D44" s="23">
        <v>4794</v>
      </c>
      <c r="E44" s="24">
        <v>-1025806</v>
      </c>
      <c r="F44" s="6">
        <v>1025806</v>
      </c>
      <c r="G44" s="25">
        <v>1025806</v>
      </c>
      <c r="H44" s="26">
        <v>-46373</v>
      </c>
      <c r="I44" s="24">
        <v>51194</v>
      </c>
      <c r="J44" s="6">
        <v>65000</v>
      </c>
      <c r="K44" s="25">
        <v>80000</v>
      </c>
    </row>
    <row r="45" spans="1:11" ht="13.5">
      <c r="A45" s="33" t="s">
        <v>47</v>
      </c>
      <c r="B45" s="7">
        <v>1080650</v>
      </c>
      <c r="C45" s="7">
        <v>-59638</v>
      </c>
      <c r="D45" s="69">
        <v>4794</v>
      </c>
      <c r="E45" s="70">
        <v>5046970</v>
      </c>
      <c r="F45" s="7">
        <v>12010918</v>
      </c>
      <c r="G45" s="71">
        <v>12010918</v>
      </c>
      <c r="H45" s="72">
        <v>-1435146</v>
      </c>
      <c r="I45" s="70">
        <v>16855020</v>
      </c>
      <c r="J45" s="7">
        <v>20076724</v>
      </c>
      <c r="K45" s="71">
        <v>22452335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9416658</v>
      </c>
      <c r="C48" s="6">
        <v>8377302</v>
      </c>
      <c r="D48" s="23">
        <v>4028752</v>
      </c>
      <c r="E48" s="24">
        <v>6072776</v>
      </c>
      <c r="F48" s="6">
        <v>13978812</v>
      </c>
      <c r="G48" s="25">
        <v>13978812</v>
      </c>
      <c r="H48" s="26">
        <v>-12767656</v>
      </c>
      <c r="I48" s="24">
        <v>15722705</v>
      </c>
      <c r="J48" s="6">
        <v>29651133</v>
      </c>
      <c r="K48" s="25">
        <v>45352172</v>
      </c>
    </row>
    <row r="49" spans="1:11" ht="13.5">
      <c r="A49" s="22" t="s">
        <v>50</v>
      </c>
      <c r="B49" s="6">
        <f>+B75</f>
        <v>20055232</v>
      </c>
      <c r="C49" s="6">
        <f aca="true" t="shared" si="6" ref="C49:K49">+C75</f>
        <v>54542375</v>
      </c>
      <c r="D49" s="23">
        <f t="shared" si="6"/>
        <v>47199115</v>
      </c>
      <c r="E49" s="24">
        <f t="shared" si="6"/>
        <v>382808032</v>
      </c>
      <c r="F49" s="6">
        <f t="shared" si="6"/>
        <v>-39234751.55202205</v>
      </c>
      <c r="G49" s="25">
        <f t="shared" si="6"/>
        <v>-39234751.55202205</v>
      </c>
      <c r="H49" s="26">
        <f t="shared" si="6"/>
        <v>-36273327</v>
      </c>
      <c r="I49" s="24">
        <f t="shared" si="6"/>
        <v>-186528898.41696888</v>
      </c>
      <c r="J49" s="6">
        <f t="shared" si="6"/>
        <v>-173903873.76676464</v>
      </c>
      <c r="K49" s="25">
        <f t="shared" si="6"/>
        <v>-177767775.05574203</v>
      </c>
    </row>
    <row r="50" spans="1:11" ht="13.5">
      <c r="A50" s="33" t="s">
        <v>51</v>
      </c>
      <c r="B50" s="7">
        <f>+B48-B49</f>
        <v>-10638574</v>
      </c>
      <c r="C50" s="7">
        <f aca="true" t="shared" si="7" ref="C50:K50">+C48-C49</f>
        <v>-46165073</v>
      </c>
      <c r="D50" s="69">
        <f t="shared" si="7"/>
        <v>-43170363</v>
      </c>
      <c r="E50" s="70">
        <f t="shared" si="7"/>
        <v>-376735256</v>
      </c>
      <c r="F50" s="7">
        <f t="shared" si="7"/>
        <v>53213563.55202205</v>
      </c>
      <c r="G50" s="71">
        <f t="shared" si="7"/>
        <v>53213563.55202205</v>
      </c>
      <c r="H50" s="72">
        <f t="shared" si="7"/>
        <v>23505671</v>
      </c>
      <c r="I50" s="70">
        <f t="shared" si="7"/>
        <v>202251603.41696888</v>
      </c>
      <c r="J50" s="7">
        <f t="shared" si="7"/>
        <v>203555006.76676464</v>
      </c>
      <c r="K50" s="71">
        <f t="shared" si="7"/>
        <v>223119947.05574203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277298248</v>
      </c>
      <c r="C53" s="6">
        <v>339397824</v>
      </c>
      <c r="D53" s="23">
        <v>349636133</v>
      </c>
      <c r="E53" s="24">
        <v>353969893</v>
      </c>
      <c r="F53" s="6">
        <v>360824846</v>
      </c>
      <c r="G53" s="25">
        <v>360824846</v>
      </c>
      <c r="H53" s="26">
        <v>-33526383</v>
      </c>
      <c r="I53" s="24">
        <v>409297647</v>
      </c>
      <c r="J53" s="6">
        <v>410026960</v>
      </c>
      <c r="K53" s="25">
        <v>402238960</v>
      </c>
    </row>
    <row r="54" spans="1:11" ht="13.5">
      <c r="A54" s="22" t="s">
        <v>54</v>
      </c>
      <c r="B54" s="6">
        <v>0</v>
      </c>
      <c r="C54" s="6">
        <v>17603227</v>
      </c>
      <c r="D54" s="23">
        <v>19912282</v>
      </c>
      <c r="E54" s="24">
        <v>13834028</v>
      </c>
      <c r="F54" s="6">
        <v>17234028</v>
      </c>
      <c r="G54" s="25">
        <v>17234028</v>
      </c>
      <c r="H54" s="26">
        <v>19580151</v>
      </c>
      <c r="I54" s="24">
        <v>18287069</v>
      </c>
      <c r="J54" s="6">
        <v>19055126</v>
      </c>
      <c r="K54" s="25">
        <v>19055126</v>
      </c>
    </row>
    <row r="55" spans="1:11" ht="13.5">
      <c r="A55" s="22" t="s">
        <v>55</v>
      </c>
      <c r="B55" s="6">
        <v>265539074</v>
      </c>
      <c r="C55" s="6">
        <v>356548248</v>
      </c>
      <c r="D55" s="23">
        <v>377769435</v>
      </c>
      <c r="E55" s="24">
        <v>550000</v>
      </c>
      <c r="F55" s="6">
        <v>2991883</v>
      </c>
      <c r="G55" s="25">
        <v>2991883</v>
      </c>
      <c r="H55" s="26">
        <v>7577956</v>
      </c>
      <c r="I55" s="24">
        <v>938995</v>
      </c>
      <c r="J55" s="6">
        <v>1668995</v>
      </c>
      <c r="K55" s="25">
        <v>478995</v>
      </c>
    </row>
    <row r="56" spans="1:11" ht="13.5">
      <c r="A56" s="22" t="s">
        <v>56</v>
      </c>
      <c r="B56" s="6">
        <v>5455006</v>
      </c>
      <c r="C56" s="6">
        <v>4367224</v>
      </c>
      <c r="D56" s="23">
        <v>4730328</v>
      </c>
      <c r="E56" s="24">
        <v>5820000</v>
      </c>
      <c r="F56" s="6">
        <v>12235000</v>
      </c>
      <c r="G56" s="25">
        <v>12235000</v>
      </c>
      <c r="H56" s="26">
        <v>7290757</v>
      </c>
      <c r="I56" s="24">
        <v>6554800</v>
      </c>
      <c r="J56" s="6">
        <v>6948088</v>
      </c>
      <c r="K56" s="25">
        <v>7429049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393</v>
      </c>
      <c r="C64" s="98">
        <v>393</v>
      </c>
      <c r="D64" s="99">
        <v>0</v>
      </c>
      <c r="E64" s="97">
        <v>393</v>
      </c>
      <c r="F64" s="98">
        <v>393</v>
      </c>
      <c r="G64" s="99">
        <v>393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12767</v>
      </c>
      <c r="C65" s="98">
        <v>12767</v>
      </c>
      <c r="D65" s="99">
        <v>0</v>
      </c>
      <c r="E65" s="97">
        <v>12767</v>
      </c>
      <c r="F65" s="98">
        <v>12767</v>
      </c>
      <c r="G65" s="99">
        <v>12767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0.6604429577771193</v>
      </c>
      <c r="G70" s="5">
        <f t="shared" si="8"/>
        <v>0.6604429577771193</v>
      </c>
      <c r="H70" s="5">
        <f t="shared" si="8"/>
        <v>0</v>
      </c>
      <c r="I70" s="5">
        <f t="shared" si="8"/>
        <v>0.8064672412939984</v>
      </c>
      <c r="J70" s="5">
        <f t="shared" si="8"/>
        <v>0.8272897074893564</v>
      </c>
      <c r="K70" s="5">
        <f t="shared" si="8"/>
        <v>0.8522082847751594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50365022</v>
      </c>
      <c r="G71" s="2">
        <f t="shared" si="9"/>
        <v>50365022</v>
      </c>
      <c r="H71" s="2">
        <f t="shared" si="9"/>
        <v>0</v>
      </c>
      <c r="I71" s="2">
        <f t="shared" si="9"/>
        <v>60744707</v>
      </c>
      <c r="J71" s="2">
        <f t="shared" si="9"/>
        <v>65029421</v>
      </c>
      <c r="K71" s="2">
        <f t="shared" si="9"/>
        <v>70092058</v>
      </c>
    </row>
    <row r="72" spans="1:11" ht="12.75" hidden="1">
      <c r="A72" s="1" t="s">
        <v>136</v>
      </c>
      <c r="B72" s="2">
        <f>+B77</f>
        <v>45941154</v>
      </c>
      <c r="C72" s="2">
        <f aca="true" t="shared" si="10" ref="C72:K72">+C77</f>
        <v>36795348</v>
      </c>
      <c r="D72" s="2">
        <f t="shared" si="10"/>
        <v>39283689</v>
      </c>
      <c r="E72" s="2">
        <f t="shared" si="10"/>
        <v>79414252</v>
      </c>
      <c r="F72" s="2">
        <f t="shared" si="10"/>
        <v>76259458</v>
      </c>
      <c r="G72" s="2">
        <f t="shared" si="10"/>
        <v>76259458</v>
      </c>
      <c r="H72" s="2">
        <f t="shared" si="10"/>
        <v>48047912</v>
      </c>
      <c r="I72" s="2">
        <f t="shared" si="10"/>
        <v>75321977</v>
      </c>
      <c r="J72" s="2">
        <f t="shared" si="10"/>
        <v>78605379</v>
      </c>
      <c r="K72" s="2">
        <f t="shared" si="10"/>
        <v>82247567</v>
      </c>
    </row>
    <row r="73" spans="1:11" ht="12.75" hidden="1">
      <c r="A73" s="1" t="s">
        <v>137</v>
      </c>
      <c r="B73" s="2">
        <f>+B74</f>
        <v>-62571004.166666664</v>
      </c>
      <c r="C73" s="2">
        <f aca="true" t="shared" si="11" ref="C73:K73">+(C78+C80+C81+C82)-(B78+B80+B81+B82)</f>
        <v>-71489956</v>
      </c>
      <c r="D73" s="2">
        <f t="shared" si="11"/>
        <v>-5246199</v>
      </c>
      <c r="E73" s="2">
        <f t="shared" si="11"/>
        <v>7483847</v>
      </c>
      <c r="F73" s="2">
        <f>+(F78+F80+F81+F82)-(D78+D80+D81+D82)</f>
        <v>18444102</v>
      </c>
      <c r="G73" s="2">
        <f>+(G78+G80+G81+G82)-(D78+D80+D81+D82)</f>
        <v>18444102</v>
      </c>
      <c r="H73" s="2">
        <f>+(H78+H80+H81+H82)-(D78+D80+D81+D82)</f>
        <v>-26677019</v>
      </c>
      <c r="I73" s="2">
        <f>+(I78+I80+I81+I82)-(E78+E80+E81+E82)</f>
        <v>9505927</v>
      </c>
      <c r="J73" s="2">
        <f t="shared" si="11"/>
        <v>-16682263</v>
      </c>
      <c r="K73" s="2">
        <f t="shared" si="11"/>
        <v>-8269477</v>
      </c>
    </row>
    <row r="74" spans="1:11" ht="12.75" hidden="1">
      <c r="A74" s="1" t="s">
        <v>138</v>
      </c>
      <c r="B74" s="2">
        <f>+TREND(C74:E74)</f>
        <v>-62571004.166666664</v>
      </c>
      <c r="C74" s="2">
        <f>+C73</f>
        <v>-71489956</v>
      </c>
      <c r="D74" s="2">
        <f aca="true" t="shared" si="12" ref="D74:K74">+D73</f>
        <v>-5246199</v>
      </c>
      <c r="E74" s="2">
        <f t="shared" si="12"/>
        <v>7483847</v>
      </c>
      <c r="F74" s="2">
        <f t="shared" si="12"/>
        <v>18444102</v>
      </c>
      <c r="G74" s="2">
        <f t="shared" si="12"/>
        <v>18444102</v>
      </c>
      <c r="H74" s="2">
        <f t="shared" si="12"/>
        <v>-26677019</v>
      </c>
      <c r="I74" s="2">
        <f t="shared" si="12"/>
        <v>9505927</v>
      </c>
      <c r="J74" s="2">
        <f t="shared" si="12"/>
        <v>-16682263</v>
      </c>
      <c r="K74" s="2">
        <f t="shared" si="12"/>
        <v>-8269477</v>
      </c>
    </row>
    <row r="75" spans="1:11" ht="12.75" hidden="1">
      <c r="A75" s="1" t="s">
        <v>139</v>
      </c>
      <c r="B75" s="2">
        <f>+B84-(((B80+B81+B78)*B70)-B79)</f>
        <v>20055232</v>
      </c>
      <c r="C75" s="2">
        <f aca="true" t="shared" si="13" ref="C75:K75">+C84-(((C80+C81+C78)*C70)-C79)</f>
        <v>54542375</v>
      </c>
      <c r="D75" s="2">
        <f t="shared" si="13"/>
        <v>47199115</v>
      </c>
      <c r="E75" s="2">
        <f t="shared" si="13"/>
        <v>382808032</v>
      </c>
      <c r="F75" s="2">
        <f t="shared" si="13"/>
        <v>-39234751.55202205</v>
      </c>
      <c r="G75" s="2">
        <f t="shared" si="13"/>
        <v>-39234751.55202205</v>
      </c>
      <c r="H75" s="2">
        <f t="shared" si="13"/>
        <v>-36273327</v>
      </c>
      <c r="I75" s="2">
        <f t="shared" si="13"/>
        <v>-186528898.41696888</v>
      </c>
      <c r="J75" s="2">
        <f t="shared" si="13"/>
        <v>-173903873.76676464</v>
      </c>
      <c r="K75" s="2">
        <f t="shared" si="13"/>
        <v>-177767775.05574203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45941154</v>
      </c>
      <c r="C77" s="3">
        <v>36795348</v>
      </c>
      <c r="D77" s="3">
        <v>39283689</v>
      </c>
      <c r="E77" s="3">
        <v>79414252</v>
      </c>
      <c r="F77" s="3">
        <v>76259458</v>
      </c>
      <c r="G77" s="3">
        <v>76259458</v>
      </c>
      <c r="H77" s="3">
        <v>48047912</v>
      </c>
      <c r="I77" s="3">
        <v>75321977</v>
      </c>
      <c r="J77" s="3">
        <v>78605379</v>
      </c>
      <c r="K77" s="3">
        <v>82247567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17776869</v>
      </c>
      <c r="C79" s="3">
        <v>36448026</v>
      </c>
      <c r="D79" s="3">
        <v>33876222</v>
      </c>
      <c r="E79" s="3">
        <v>17144155</v>
      </c>
      <c r="F79" s="3">
        <v>-446934</v>
      </c>
      <c r="G79" s="3">
        <v>-446934</v>
      </c>
      <c r="H79" s="3">
        <v>-23758925</v>
      </c>
      <c r="I79" s="3">
        <v>-64975953</v>
      </c>
      <c r="J79" s="3">
        <v>-66359093</v>
      </c>
      <c r="K79" s="3">
        <v>-72791937</v>
      </c>
    </row>
    <row r="80" spans="1:11" ht="12.75" hidden="1">
      <c r="A80" s="1" t="s">
        <v>68</v>
      </c>
      <c r="B80" s="3">
        <v>20344010</v>
      </c>
      <c r="C80" s="3">
        <v>23300222</v>
      </c>
      <c r="D80" s="3">
        <v>21873141</v>
      </c>
      <c r="E80" s="3">
        <v>47769749</v>
      </c>
      <c r="F80" s="3">
        <v>58730004</v>
      </c>
      <c r="G80" s="3">
        <v>58730004</v>
      </c>
      <c r="H80" s="3">
        <v>10725824</v>
      </c>
      <c r="I80" s="3">
        <v>39378458</v>
      </c>
      <c r="J80" s="3">
        <v>27564921</v>
      </c>
      <c r="K80" s="3">
        <v>19295444</v>
      </c>
    </row>
    <row r="81" spans="1:11" ht="12.75" hidden="1">
      <c r="A81" s="1" t="s">
        <v>69</v>
      </c>
      <c r="B81" s="3">
        <v>96678047</v>
      </c>
      <c r="C81" s="3">
        <v>22231879</v>
      </c>
      <c r="D81" s="3">
        <v>18412761</v>
      </c>
      <c r="E81" s="3">
        <v>0</v>
      </c>
      <c r="F81" s="3">
        <v>0</v>
      </c>
      <c r="G81" s="3">
        <v>0</v>
      </c>
      <c r="H81" s="3">
        <v>2883059</v>
      </c>
      <c r="I81" s="3">
        <v>17897218</v>
      </c>
      <c r="J81" s="3">
        <v>13028492</v>
      </c>
      <c r="K81" s="3">
        <v>13028492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50365022</v>
      </c>
      <c r="G83" s="3">
        <v>50365022</v>
      </c>
      <c r="H83" s="3">
        <v>0</v>
      </c>
      <c r="I83" s="3">
        <v>60744707</v>
      </c>
      <c r="J83" s="3">
        <v>65029421</v>
      </c>
      <c r="K83" s="3">
        <v>70092058</v>
      </c>
    </row>
    <row r="84" spans="1:11" ht="12.75" hidden="1">
      <c r="A84" s="1" t="s">
        <v>72</v>
      </c>
      <c r="B84" s="3">
        <v>2278363</v>
      </c>
      <c r="C84" s="3">
        <v>18094349</v>
      </c>
      <c r="D84" s="3">
        <v>13322893</v>
      </c>
      <c r="E84" s="3">
        <v>365663877</v>
      </c>
      <c r="F84" s="3">
        <v>0</v>
      </c>
      <c r="G84" s="3">
        <v>0</v>
      </c>
      <c r="H84" s="3">
        <v>-12514402</v>
      </c>
      <c r="I84" s="3">
        <v>-75361989</v>
      </c>
      <c r="J84" s="3">
        <v>-73962268</v>
      </c>
      <c r="K84" s="3">
        <v>-77429112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115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20776805</v>
      </c>
      <c r="C5" s="6">
        <v>24792325</v>
      </c>
      <c r="D5" s="23">
        <v>53861926</v>
      </c>
      <c r="E5" s="24">
        <v>48283000</v>
      </c>
      <c r="F5" s="6">
        <v>48282926</v>
      </c>
      <c r="G5" s="25">
        <v>48282926</v>
      </c>
      <c r="H5" s="26">
        <v>49021094</v>
      </c>
      <c r="I5" s="24">
        <v>55000000</v>
      </c>
      <c r="J5" s="6">
        <v>56000000</v>
      </c>
      <c r="K5" s="25">
        <v>57422340</v>
      </c>
    </row>
    <row r="6" spans="1:11" ht="13.5">
      <c r="A6" s="22" t="s">
        <v>18</v>
      </c>
      <c r="B6" s="6">
        <v>10082730</v>
      </c>
      <c r="C6" s="6">
        <v>13982284</v>
      </c>
      <c r="D6" s="23">
        <v>14470412</v>
      </c>
      <c r="E6" s="24">
        <v>21995000</v>
      </c>
      <c r="F6" s="6">
        <v>21994694</v>
      </c>
      <c r="G6" s="25">
        <v>21994694</v>
      </c>
      <c r="H6" s="26">
        <v>12255024</v>
      </c>
      <c r="I6" s="24">
        <v>21000000</v>
      </c>
      <c r="J6" s="6">
        <v>24914163</v>
      </c>
      <c r="K6" s="25">
        <v>27345580</v>
      </c>
    </row>
    <row r="7" spans="1:11" ht="13.5">
      <c r="A7" s="22" t="s">
        <v>19</v>
      </c>
      <c r="B7" s="6">
        <v>834708</v>
      </c>
      <c r="C7" s="6">
        <v>1428471</v>
      </c>
      <c r="D7" s="23">
        <v>1112290</v>
      </c>
      <c r="E7" s="24">
        <v>1850000</v>
      </c>
      <c r="F7" s="6">
        <v>1850000</v>
      </c>
      <c r="G7" s="25">
        <v>1850000</v>
      </c>
      <c r="H7" s="26">
        <v>133743</v>
      </c>
      <c r="I7" s="24">
        <v>1800000</v>
      </c>
      <c r="J7" s="6">
        <v>2035000</v>
      </c>
      <c r="K7" s="25">
        <v>2238500</v>
      </c>
    </row>
    <row r="8" spans="1:11" ht="13.5">
      <c r="A8" s="22" t="s">
        <v>20</v>
      </c>
      <c r="B8" s="6">
        <v>89289155</v>
      </c>
      <c r="C8" s="6">
        <v>6581970</v>
      </c>
      <c r="D8" s="23">
        <v>103488853</v>
      </c>
      <c r="E8" s="24">
        <v>109463000</v>
      </c>
      <c r="F8" s="6">
        <v>127517000</v>
      </c>
      <c r="G8" s="25">
        <v>127517000</v>
      </c>
      <c r="H8" s="26">
        <v>116207005</v>
      </c>
      <c r="I8" s="24">
        <v>113870000</v>
      </c>
      <c r="J8" s="6">
        <v>118918000</v>
      </c>
      <c r="K8" s="25">
        <v>115703000</v>
      </c>
    </row>
    <row r="9" spans="1:11" ht="13.5">
      <c r="A9" s="22" t="s">
        <v>21</v>
      </c>
      <c r="B9" s="6">
        <v>3380101</v>
      </c>
      <c r="C9" s="6">
        <v>90498317</v>
      </c>
      <c r="D9" s="23">
        <v>4045741</v>
      </c>
      <c r="E9" s="24">
        <v>4214000</v>
      </c>
      <c r="F9" s="6">
        <v>4214010</v>
      </c>
      <c r="G9" s="25">
        <v>4214010</v>
      </c>
      <c r="H9" s="26">
        <v>8707967</v>
      </c>
      <c r="I9" s="24">
        <v>4100000</v>
      </c>
      <c r="J9" s="6">
        <v>4811000</v>
      </c>
      <c r="K9" s="25">
        <v>5230900</v>
      </c>
    </row>
    <row r="10" spans="1:11" ht="25.5">
      <c r="A10" s="27" t="s">
        <v>128</v>
      </c>
      <c r="B10" s="28">
        <f>SUM(B5:B9)</f>
        <v>124363499</v>
      </c>
      <c r="C10" s="29">
        <f aca="true" t="shared" si="0" ref="C10:K10">SUM(C5:C9)</f>
        <v>137283367</v>
      </c>
      <c r="D10" s="30">
        <f t="shared" si="0"/>
        <v>176979222</v>
      </c>
      <c r="E10" s="28">
        <f t="shared" si="0"/>
        <v>185805000</v>
      </c>
      <c r="F10" s="29">
        <f t="shared" si="0"/>
        <v>203858630</v>
      </c>
      <c r="G10" s="31">
        <f t="shared" si="0"/>
        <v>203858630</v>
      </c>
      <c r="H10" s="32">
        <f t="shared" si="0"/>
        <v>186324833</v>
      </c>
      <c r="I10" s="28">
        <f t="shared" si="0"/>
        <v>195770000</v>
      </c>
      <c r="J10" s="29">
        <f t="shared" si="0"/>
        <v>206678163</v>
      </c>
      <c r="K10" s="31">
        <f t="shared" si="0"/>
        <v>207940320</v>
      </c>
    </row>
    <row r="11" spans="1:11" ht="13.5">
      <c r="A11" s="22" t="s">
        <v>22</v>
      </c>
      <c r="B11" s="6">
        <v>45703794</v>
      </c>
      <c r="C11" s="6">
        <v>47422812</v>
      </c>
      <c r="D11" s="23">
        <v>57300764</v>
      </c>
      <c r="E11" s="24">
        <v>54545356</v>
      </c>
      <c r="F11" s="6">
        <v>57645360</v>
      </c>
      <c r="G11" s="25">
        <v>57645360</v>
      </c>
      <c r="H11" s="26">
        <v>48174192</v>
      </c>
      <c r="I11" s="24">
        <v>64370908</v>
      </c>
      <c r="J11" s="6">
        <v>67267602</v>
      </c>
      <c r="K11" s="25">
        <v>70294646</v>
      </c>
    </row>
    <row r="12" spans="1:11" ht="13.5">
      <c r="A12" s="22" t="s">
        <v>23</v>
      </c>
      <c r="B12" s="6">
        <v>8973445</v>
      </c>
      <c r="C12" s="6">
        <v>9421809</v>
      </c>
      <c r="D12" s="23">
        <v>9654047</v>
      </c>
      <c r="E12" s="24">
        <v>11244999</v>
      </c>
      <c r="F12" s="6">
        <v>11245300</v>
      </c>
      <c r="G12" s="25">
        <v>11245300</v>
      </c>
      <c r="H12" s="26">
        <v>8664781</v>
      </c>
      <c r="I12" s="24">
        <v>10169070</v>
      </c>
      <c r="J12" s="6">
        <v>10609164</v>
      </c>
      <c r="K12" s="25">
        <v>11080492</v>
      </c>
    </row>
    <row r="13" spans="1:11" ht="13.5">
      <c r="A13" s="22" t="s">
        <v>129</v>
      </c>
      <c r="B13" s="6">
        <v>14485529</v>
      </c>
      <c r="C13" s="6">
        <v>17556153</v>
      </c>
      <c r="D13" s="23">
        <v>18292189</v>
      </c>
      <c r="E13" s="24">
        <v>17000000</v>
      </c>
      <c r="F13" s="6">
        <v>16000000</v>
      </c>
      <c r="G13" s="25">
        <v>16000000</v>
      </c>
      <c r="H13" s="26">
        <v>0</v>
      </c>
      <c r="I13" s="24">
        <v>18000000</v>
      </c>
      <c r="J13" s="6">
        <v>18810000</v>
      </c>
      <c r="K13" s="25">
        <v>19656450</v>
      </c>
    </row>
    <row r="14" spans="1:11" ht="13.5">
      <c r="A14" s="22" t="s">
        <v>24</v>
      </c>
      <c r="B14" s="6">
        <v>138267</v>
      </c>
      <c r="C14" s="6">
        <v>111663</v>
      </c>
      <c r="D14" s="23">
        <v>320961</v>
      </c>
      <c r="E14" s="24">
        <v>0</v>
      </c>
      <c r="F14" s="6">
        <v>0</v>
      </c>
      <c r="G14" s="25">
        <v>0</v>
      </c>
      <c r="H14" s="26">
        <v>10703</v>
      </c>
      <c r="I14" s="24">
        <v>0</v>
      </c>
      <c r="J14" s="6">
        <v>0</v>
      </c>
      <c r="K14" s="25">
        <v>0</v>
      </c>
    </row>
    <row r="15" spans="1:11" ht="13.5">
      <c r="A15" s="22" t="s">
        <v>130</v>
      </c>
      <c r="B15" s="6">
        <v>14196575</v>
      </c>
      <c r="C15" s="6">
        <v>13298065</v>
      </c>
      <c r="D15" s="23">
        <v>17115418</v>
      </c>
      <c r="E15" s="24">
        <v>21436264</v>
      </c>
      <c r="F15" s="6">
        <v>25461250</v>
      </c>
      <c r="G15" s="25">
        <v>25461250</v>
      </c>
      <c r="H15" s="26">
        <v>4694862</v>
      </c>
      <c r="I15" s="24">
        <v>21895375</v>
      </c>
      <c r="J15" s="6">
        <v>24295667</v>
      </c>
      <c r="K15" s="25">
        <v>26713973</v>
      </c>
    </row>
    <row r="16" spans="1:11" ht="13.5">
      <c r="A16" s="22" t="s">
        <v>20</v>
      </c>
      <c r="B16" s="6">
        <v>23653</v>
      </c>
      <c r="C16" s="6">
        <v>939073</v>
      </c>
      <c r="D16" s="23">
        <v>891828</v>
      </c>
      <c r="E16" s="24">
        <v>2500000</v>
      </c>
      <c r="F16" s="6">
        <v>3100000</v>
      </c>
      <c r="G16" s="25">
        <v>3100000</v>
      </c>
      <c r="H16" s="26">
        <v>166813</v>
      </c>
      <c r="I16" s="24">
        <v>3100000</v>
      </c>
      <c r="J16" s="6">
        <v>3240000</v>
      </c>
      <c r="K16" s="25">
        <v>3385000</v>
      </c>
    </row>
    <row r="17" spans="1:11" ht="13.5">
      <c r="A17" s="22" t="s">
        <v>25</v>
      </c>
      <c r="B17" s="6">
        <v>51529363</v>
      </c>
      <c r="C17" s="6">
        <v>69970569</v>
      </c>
      <c r="D17" s="23">
        <v>65034342</v>
      </c>
      <c r="E17" s="24">
        <v>78729382</v>
      </c>
      <c r="F17" s="6">
        <v>94812140</v>
      </c>
      <c r="G17" s="25">
        <v>94812140</v>
      </c>
      <c r="H17" s="26">
        <v>41685055</v>
      </c>
      <c r="I17" s="24">
        <v>77966687</v>
      </c>
      <c r="J17" s="6">
        <v>76056937</v>
      </c>
      <c r="K17" s="25">
        <v>75704427</v>
      </c>
    </row>
    <row r="18" spans="1:11" ht="13.5">
      <c r="A18" s="33" t="s">
        <v>26</v>
      </c>
      <c r="B18" s="34">
        <f>SUM(B11:B17)</f>
        <v>135050626</v>
      </c>
      <c r="C18" s="35">
        <f aca="true" t="shared" si="1" ref="C18:K18">SUM(C11:C17)</f>
        <v>158720144</v>
      </c>
      <c r="D18" s="36">
        <f t="shared" si="1"/>
        <v>168609549</v>
      </c>
      <c r="E18" s="34">
        <f t="shared" si="1"/>
        <v>185456001</v>
      </c>
      <c r="F18" s="35">
        <f t="shared" si="1"/>
        <v>208264050</v>
      </c>
      <c r="G18" s="37">
        <f t="shared" si="1"/>
        <v>208264050</v>
      </c>
      <c r="H18" s="38">
        <f t="shared" si="1"/>
        <v>103396406</v>
      </c>
      <c r="I18" s="34">
        <f t="shared" si="1"/>
        <v>195502040</v>
      </c>
      <c r="J18" s="35">
        <f t="shared" si="1"/>
        <v>200279370</v>
      </c>
      <c r="K18" s="37">
        <f t="shared" si="1"/>
        <v>206834988</v>
      </c>
    </row>
    <row r="19" spans="1:11" ht="13.5">
      <c r="A19" s="33" t="s">
        <v>27</v>
      </c>
      <c r="B19" s="39">
        <f>+B10-B18</f>
        <v>-10687127</v>
      </c>
      <c r="C19" s="40">
        <f aca="true" t="shared" si="2" ref="C19:K19">+C10-C18</f>
        <v>-21436777</v>
      </c>
      <c r="D19" s="41">
        <f t="shared" si="2"/>
        <v>8369673</v>
      </c>
      <c r="E19" s="39">
        <f t="shared" si="2"/>
        <v>348999</v>
      </c>
      <c r="F19" s="40">
        <f t="shared" si="2"/>
        <v>-4405420</v>
      </c>
      <c r="G19" s="42">
        <f t="shared" si="2"/>
        <v>-4405420</v>
      </c>
      <c r="H19" s="43">
        <f t="shared" si="2"/>
        <v>82928427</v>
      </c>
      <c r="I19" s="39">
        <f t="shared" si="2"/>
        <v>267960</v>
      </c>
      <c r="J19" s="40">
        <f t="shared" si="2"/>
        <v>6398793</v>
      </c>
      <c r="K19" s="42">
        <f t="shared" si="2"/>
        <v>1105332</v>
      </c>
    </row>
    <row r="20" spans="1:11" ht="25.5">
      <c r="A20" s="44" t="s">
        <v>28</v>
      </c>
      <c r="B20" s="45">
        <v>23170000</v>
      </c>
      <c r="C20" s="46">
        <v>31488916</v>
      </c>
      <c r="D20" s="47">
        <v>21518724</v>
      </c>
      <c r="E20" s="45">
        <v>0</v>
      </c>
      <c r="F20" s="46">
        <v>30706000</v>
      </c>
      <c r="G20" s="48">
        <v>30706000</v>
      </c>
      <c r="H20" s="49">
        <v>0</v>
      </c>
      <c r="I20" s="45">
        <v>29956000</v>
      </c>
      <c r="J20" s="46">
        <v>38579000</v>
      </c>
      <c r="K20" s="48">
        <v>40565000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12482873</v>
      </c>
      <c r="C22" s="58">
        <f aca="true" t="shared" si="3" ref="C22:K22">SUM(C19:C21)</f>
        <v>10052139</v>
      </c>
      <c r="D22" s="59">
        <f t="shared" si="3"/>
        <v>29888397</v>
      </c>
      <c r="E22" s="57">
        <f t="shared" si="3"/>
        <v>348999</v>
      </c>
      <c r="F22" s="58">
        <f t="shared" si="3"/>
        <v>26300580</v>
      </c>
      <c r="G22" s="60">
        <f t="shared" si="3"/>
        <v>26300580</v>
      </c>
      <c r="H22" s="61">
        <f t="shared" si="3"/>
        <v>82928427</v>
      </c>
      <c r="I22" s="57">
        <f t="shared" si="3"/>
        <v>30223960</v>
      </c>
      <c r="J22" s="58">
        <f t="shared" si="3"/>
        <v>44977793</v>
      </c>
      <c r="K22" s="60">
        <f t="shared" si="3"/>
        <v>41670332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12482873</v>
      </c>
      <c r="C24" s="40">
        <f aca="true" t="shared" si="4" ref="C24:K24">SUM(C22:C23)</f>
        <v>10052139</v>
      </c>
      <c r="D24" s="41">
        <f t="shared" si="4"/>
        <v>29888397</v>
      </c>
      <c r="E24" s="39">
        <f t="shared" si="4"/>
        <v>348999</v>
      </c>
      <c r="F24" s="40">
        <f t="shared" si="4"/>
        <v>26300580</v>
      </c>
      <c r="G24" s="42">
        <f t="shared" si="4"/>
        <v>26300580</v>
      </c>
      <c r="H24" s="43">
        <f t="shared" si="4"/>
        <v>82928427</v>
      </c>
      <c r="I24" s="39">
        <f t="shared" si="4"/>
        <v>30223960</v>
      </c>
      <c r="J24" s="40">
        <f t="shared" si="4"/>
        <v>44977793</v>
      </c>
      <c r="K24" s="42">
        <f t="shared" si="4"/>
        <v>41670332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378835653</v>
      </c>
      <c r="C27" s="7">
        <v>401436296</v>
      </c>
      <c r="D27" s="69">
        <v>421992019</v>
      </c>
      <c r="E27" s="70">
        <v>10043750</v>
      </c>
      <c r="F27" s="7">
        <v>46700450</v>
      </c>
      <c r="G27" s="71">
        <v>46700450</v>
      </c>
      <c r="H27" s="72">
        <v>-414088717</v>
      </c>
      <c r="I27" s="70">
        <v>42136000</v>
      </c>
      <c r="J27" s="7">
        <v>44032120</v>
      </c>
      <c r="K27" s="71">
        <v>46013571</v>
      </c>
    </row>
    <row r="28" spans="1:11" ht="13.5">
      <c r="A28" s="73" t="s">
        <v>33</v>
      </c>
      <c r="B28" s="6">
        <v>160064972</v>
      </c>
      <c r="C28" s="6">
        <v>171970024</v>
      </c>
      <c r="D28" s="23">
        <v>181899963</v>
      </c>
      <c r="E28" s="24">
        <v>0</v>
      </c>
      <c r="F28" s="6">
        <v>30426700</v>
      </c>
      <c r="G28" s="25">
        <v>30426700</v>
      </c>
      <c r="H28" s="26">
        <v>0</v>
      </c>
      <c r="I28" s="24">
        <v>29956000</v>
      </c>
      <c r="J28" s="6">
        <v>31304020</v>
      </c>
      <c r="K28" s="25">
        <v>32712704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211328943</v>
      </c>
      <c r="C31" s="6">
        <v>223129592</v>
      </c>
      <c r="D31" s="23">
        <v>230894287</v>
      </c>
      <c r="E31" s="24">
        <v>1400000</v>
      </c>
      <c r="F31" s="6">
        <v>16273750</v>
      </c>
      <c r="G31" s="25">
        <v>16273750</v>
      </c>
      <c r="H31" s="26">
        <v>0</v>
      </c>
      <c r="I31" s="24">
        <v>12180000</v>
      </c>
      <c r="J31" s="6">
        <v>12728100</v>
      </c>
      <c r="K31" s="25">
        <v>13300867</v>
      </c>
    </row>
    <row r="32" spans="1:11" ht="13.5">
      <c r="A32" s="33" t="s">
        <v>36</v>
      </c>
      <c r="B32" s="7">
        <f>SUM(B28:B31)</f>
        <v>371393915</v>
      </c>
      <c r="C32" s="7">
        <f aca="true" t="shared" si="5" ref="C32:K32">SUM(C28:C31)</f>
        <v>395099616</v>
      </c>
      <c r="D32" s="69">
        <f t="shared" si="5"/>
        <v>412794250</v>
      </c>
      <c r="E32" s="70">
        <f t="shared" si="5"/>
        <v>1400000</v>
      </c>
      <c r="F32" s="7">
        <f t="shared" si="5"/>
        <v>46700450</v>
      </c>
      <c r="G32" s="71">
        <f t="shared" si="5"/>
        <v>46700450</v>
      </c>
      <c r="H32" s="72">
        <f t="shared" si="5"/>
        <v>0</v>
      </c>
      <c r="I32" s="70">
        <f t="shared" si="5"/>
        <v>42136000</v>
      </c>
      <c r="J32" s="7">
        <f t="shared" si="5"/>
        <v>44032120</v>
      </c>
      <c r="K32" s="71">
        <f t="shared" si="5"/>
        <v>46013571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14595977</v>
      </c>
      <c r="C35" s="6">
        <v>22957766</v>
      </c>
      <c r="D35" s="23">
        <v>52867028</v>
      </c>
      <c r="E35" s="24">
        <v>0</v>
      </c>
      <c r="F35" s="6">
        <v>41127321</v>
      </c>
      <c r="G35" s="25">
        <v>41127321</v>
      </c>
      <c r="H35" s="26">
        <v>48107266</v>
      </c>
      <c r="I35" s="24">
        <v>55282208</v>
      </c>
      <c r="J35" s="6">
        <v>59178384</v>
      </c>
      <c r="K35" s="25">
        <v>54808027</v>
      </c>
    </row>
    <row r="36" spans="1:11" ht="13.5">
      <c r="A36" s="22" t="s">
        <v>39</v>
      </c>
      <c r="B36" s="6">
        <v>312788055</v>
      </c>
      <c r="C36" s="6">
        <v>321579486</v>
      </c>
      <c r="D36" s="23">
        <v>324877021</v>
      </c>
      <c r="E36" s="24">
        <v>10043750</v>
      </c>
      <c r="F36" s="6">
        <v>322672250</v>
      </c>
      <c r="G36" s="25">
        <v>322672250</v>
      </c>
      <c r="H36" s="26">
        <v>7903303</v>
      </c>
      <c r="I36" s="24">
        <v>353378278</v>
      </c>
      <c r="J36" s="6">
        <v>48499025</v>
      </c>
      <c r="K36" s="25">
        <v>50681486</v>
      </c>
    </row>
    <row r="37" spans="1:11" ht="13.5">
      <c r="A37" s="22" t="s">
        <v>40</v>
      </c>
      <c r="B37" s="6">
        <v>29088510</v>
      </c>
      <c r="C37" s="6">
        <v>39938048</v>
      </c>
      <c r="D37" s="23">
        <v>43186810</v>
      </c>
      <c r="E37" s="24">
        <v>0</v>
      </c>
      <c r="F37" s="6">
        <v>27000550</v>
      </c>
      <c r="G37" s="25">
        <v>27000550</v>
      </c>
      <c r="H37" s="26">
        <v>-26917886</v>
      </c>
      <c r="I37" s="24">
        <v>28538943</v>
      </c>
      <c r="J37" s="6">
        <v>29823196</v>
      </c>
      <c r="K37" s="25">
        <v>31165238</v>
      </c>
    </row>
    <row r="38" spans="1:11" ht="13.5">
      <c r="A38" s="22" t="s">
        <v>41</v>
      </c>
      <c r="B38" s="6">
        <v>0</v>
      </c>
      <c r="C38" s="6">
        <v>0</v>
      </c>
      <c r="D38" s="23">
        <v>0</v>
      </c>
      <c r="E38" s="24">
        <v>0</v>
      </c>
      <c r="F38" s="6">
        <v>8309440</v>
      </c>
      <c r="G38" s="25">
        <v>8309440</v>
      </c>
      <c r="H38" s="26">
        <v>0</v>
      </c>
      <c r="I38" s="24">
        <v>8309440</v>
      </c>
      <c r="J38" s="6">
        <v>8683365</v>
      </c>
      <c r="K38" s="25">
        <v>9074116</v>
      </c>
    </row>
    <row r="39" spans="1:11" ht="13.5">
      <c r="A39" s="22" t="s">
        <v>42</v>
      </c>
      <c r="B39" s="6">
        <v>285812649</v>
      </c>
      <c r="C39" s="6">
        <v>294547065</v>
      </c>
      <c r="D39" s="23">
        <v>304668842</v>
      </c>
      <c r="E39" s="24">
        <v>9694751</v>
      </c>
      <c r="F39" s="6">
        <v>302189001</v>
      </c>
      <c r="G39" s="25">
        <v>302189001</v>
      </c>
      <c r="H39" s="26">
        <v>30</v>
      </c>
      <c r="I39" s="24">
        <v>341588143</v>
      </c>
      <c r="J39" s="6">
        <v>24193055</v>
      </c>
      <c r="K39" s="25">
        <v>23579827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82911</v>
      </c>
      <c r="D42" s="23">
        <v>0</v>
      </c>
      <c r="E42" s="24">
        <v>0</v>
      </c>
      <c r="F42" s="6">
        <v>34911590</v>
      </c>
      <c r="G42" s="25">
        <v>34911590</v>
      </c>
      <c r="H42" s="26">
        <v>0</v>
      </c>
      <c r="I42" s="24">
        <v>42577920</v>
      </c>
      <c r="J42" s="6">
        <v>51013236</v>
      </c>
      <c r="K42" s="25">
        <v>45538619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-46700450</v>
      </c>
      <c r="G43" s="25">
        <v>-46700450</v>
      </c>
      <c r="H43" s="26">
        <v>0</v>
      </c>
      <c r="I43" s="24">
        <v>-42136000</v>
      </c>
      <c r="J43" s="6">
        <v>-44002915</v>
      </c>
      <c r="K43" s="25">
        <v>-47356760</v>
      </c>
    </row>
    <row r="44" spans="1:11" ht="13.5">
      <c r="A44" s="22" t="s">
        <v>46</v>
      </c>
      <c r="B44" s="6">
        <v>124118</v>
      </c>
      <c r="C44" s="6">
        <v>331214</v>
      </c>
      <c r="D44" s="23">
        <v>298</v>
      </c>
      <c r="E44" s="24">
        <v>-455630</v>
      </c>
      <c r="F44" s="6">
        <v>-455630</v>
      </c>
      <c r="G44" s="25">
        <v>-455630</v>
      </c>
      <c r="H44" s="26">
        <v>-3193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124118</v>
      </c>
      <c r="C45" s="7">
        <v>419586</v>
      </c>
      <c r="D45" s="69">
        <v>2030</v>
      </c>
      <c r="E45" s="70">
        <v>-455630</v>
      </c>
      <c r="F45" s="7">
        <v>-12244490</v>
      </c>
      <c r="G45" s="71">
        <v>-12244490</v>
      </c>
      <c r="H45" s="72">
        <v>61888296</v>
      </c>
      <c r="I45" s="70">
        <v>21499504</v>
      </c>
      <c r="J45" s="7">
        <v>31207512</v>
      </c>
      <c r="K45" s="71">
        <v>21480790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1512773</v>
      </c>
      <c r="C48" s="6">
        <v>5267909</v>
      </c>
      <c r="D48" s="23">
        <v>21057584</v>
      </c>
      <c r="E48" s="24">
        <v>0</v>
      </c>
      <c r="F48" s="6">
        <v>9498434</v>
      </c>
      <c r="G48" s="25">
        <v>9498434</v>
      </c>
      <c r="H48" s="26">
        <v>41345883</v>
      </c>
      <c r="I48" s="24">
        <v>24197191</v>
      </c>
      <c r="J48" s="6">
        <v>28761595</v>
      </c>
      <c r="K48" s="25">
        <v>18924806</v>
      </c>
    </row>
    <row r="49" spans="1:11" ht="13.5">
      <c r="A49" s="22" t="s">
        <v>50</v>
      </c>
      <c r="B49" s="6">
        <f>+B75</f>
        <v>30851708</v>
      </c>
      <c r="C49" s="6">
        <f aca="true" t="shared" si="6" ref="C49:K49">+C75</f>
        <v>49979692</v>
      </c>
      <c r="D49" s="23">
        <f t="shared" si="6"/>
        <v>59508746</v>
      </c>
      <c r="E49" s="24">
        <f t="shared" si="6"/>
        <v>0</v>
      </c>
      <c r="F49" s="6">
        <f t="shared" si="6"/>
        <v>-283857.86442319676</v>
      </c>
      <c r="G49" s="25">
        <f t="shared" si="6"/>
        <v>-283857.86442319676</v>
      </c>
      <c r="H49" s="26">
        <f t="shared" si="6"/>
        <v>2764206</v>
      </c>
      <c r="I49" s="24">
        <f t="shared" si="6"/>
        <v>12129500.857171975</v>
      </c>
      <c r="J49" s="6">
        <f t="shared" si="6"/>
        <v>15014955.209398266</v>
      </c>
      <c r="K49" s="25">
        <f t="shared" si="6"/>
        <v>11967588.025889788</v>
      </c>
    </row>
    <row r="50" spans="1:11" ht="13.5">
      <c r="A50" s="33" t="s">
        <v>51</v>
      </c>
      <c r="B50" s="7">
        <f>+B48-B49</f>
        <v>-29338935</v>
      </c>
      <c r="C50" s="7">
        <f aca="true" t="shared" si="7" ref="C50:K50">+C48-C49</f>
        <v>-44711783</v>
      </c>
      <c r="D50" s="69">
        <f t="shared" si="7"/>
        <v>-38451162</v>
      </c>
      <c r="E50" s="70">
        <f t="shared" si="7"/>
        <v>0</v>
      </c>
      <c r="F50" s="7">
        <f t="shared" si="7"/>
        <v>9782291.864423197</v>
      </c>
      <c r="G50" s="71">
        <f t="shared" si="7"/>
        <v>9782291.864423197</v>
      </c>
      <c r="H50" s="72">
        <f t="shared" si="7"/>
        <v>38581677</v>
      </c>
      <c r="I50" s="70">
        <f t="shared" si="7"/>
        <v>12067690.142828025</v>
      </c>
      <c r="J50" s="7">
        <f t="shared" si="7"/>
        <v>13746639.790601734</v>
      </c>
      <c r="K50" s="71">
        <f t="shared" si="7"/>
        <v>6957217.974110212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296863420</v>
      </c>
      <c r="C53" s="6">
        <v>299951965</v>
      </c>
      <c r="D53" s="23">
        <v>301644104</v>
      </c>
      <c r="E53" s="24">
        <v>6300000</v>
      </c>
      <c r="F53" s="6">
        <v>288957800</v>
      </c>
      <c r="G53" s="25">
        <v>288957800</v>
      </c>
      <c r="H53" s="26">
        <v>3542471</v>
      </c>
      <c r="I53" s="24">
        <v>296739361</v>
      </c>
      <c r="J53" s="6">
        <v>13589755</v>
      </c>
      <c r="K53" s="25">
        <v>14201296</v>
      </c>
    </row>
    <row r="54" spans="1:11" ht="13.5">
      <c r="A54" s="22" t="s">
        <v>54</v>
      </c>
      <c r="B54" s="6">
        <v>0</v>
      </c>
      <c r="C54" s="6">
        <v>17556153</v>
      </c>
      <c r="D54" s="23">
        <v>18292189</v>
      </c>
      <c r="E54" s="24">
        <v>17000000</v>
      </c>
      <c r="F54" s="6">
        <v>16000000</v>
      </c>
      <c r="G54" s="25">
        <v>16000000</v>
      </c>
      <c r="H54" s="26">
        <v>0</v>
      </c>
      <c r="I54" s="24">
        <v>18000000</v>
      </c>
      <c r="J54" s="6">
        <v>18810000</v>
      </c>
      <c r="K54" s="25">
        <v>19656450</v>
      </c>
    </row>
    <row r="55" spans="1:11" ht="13.5">
      <c r="A55" s="22" t="s">
        <v>55</v>
      </c>
      <c r="B55" s="6">
        <v>273655481</v>
      </c>
      <c r="C55" s="6">
        <v>284586843</v>
      </c>
      <c r="D55" s="23">
        <v>301880820</v>
      </c>
      <c r="E55" s="24">
        <v>0</v>
      </c>
      <c r="F55" s="6">
        <v>3400000</v>
      </c>
      <c r="G55" s="25">
        <v>3400000</v>
      </c>
      <c r="H55" s="26">
        <v>-301881516</v>
      </c>
      <c r="I55" s="24">
        <v>3000000</v>
      </c>
      <c r="J55" s="6">
        <v>3135000</v>
      </c>
      <c r="K55" s="25">
        <v>3276075</v>
      </c>
    </row>
    <row r="56" spans="1:11" ht="13.5">
      <c r="A56" s="22" t="s">
        <v>56</v>
      </c>
      <c r="B56" s="6">
        <v>3624669</v>
      </c>
      <c r="C56" s="6">
        <v>5912933</v>
      </c>
      <c r="D56" s="23">
        <v>3558694</v>
      </c>
      <c r="E56" s="24">
        <v>14451778</v>
      </c>
      <c r="F56" s="6">
        <v>9289625</v>
      </c>
      <c r="G56" s="25">
        <v>9289625</v>
      </c>
      <c r="H56" s="26">
        <v>3892516</v>
      </c>
      <c r="I56" s="24">
        <v>8095375</v>
      </c>
      <c r="J56" s="6">
        <v>8459667</v>
      </c>
      <c r="K56" s="25">
        <v>8840353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2500000</v>
      </c>
      <c r="F59" s="6">
        <v>2500000</v>
      </c>
      <c r="G59" s="25">
        <v>2500000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2434939</v>
      </c>
      <c r="C60" s="6">
        <v>5677434</v>
      </c>
      <c r="D60" s="23">
        <v>0</v>
      </c>
      <c r="E60" s="24">
        <v>12750000</v>
      </c>
      <c r="F60" s="6">
        <v>12750000</v>
      </c>
      <c r="G60" s="25">
        <v>12750000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0.956856144334867</v>
      </c>
      <c r="G70" s="5">
        <f t="shared" si="8"/>
        <v>0.956856144334867</v>
      </c>
      <c r="H70" s="5">
        <f t="shared" si="8"/>
        <v>0</v>
      </c>
      <c r="I70" s="5">
        <f t="shared" si="8"/>
        <v>0.9469554140127389</v>
      </c>
      <c r="J70" s="5">
        <f t="shared" si="8"/>
        <v>0.9343893857632946</v>
      </c>
      <c r="K70" s="5">
        <f t="shared" si="8"/>
        <v>0.9314412709525216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69507590</v>
      </c>
      <c r="G71" s="2">
        <f t="shared" si="9"/>
        <v>69507590</v>
      </c>
      <c r="H71" s="2">
        <f t="shared" si="9"/>
        <v>0</v>
      </c>
      <c r="I71" s="2">
        <f t="shared" si="9"/>
        <v>74336000</v>
      </c>
      <c r="J71" s="2">
        <f t="shared" si="9"/>
        <v>78199200</v>
      </c>
      <c r="K71" s="2">
        <f t="shared" si="9"/>
        <v>81743584</v>
      </c>
    </row>
    <row r="72" spans="1:11" ht="12.75" hidden="1">
      <c r="A72" s="1" t="s">
        <v>136</v>
      </c>
      <c r="B72" s="2">
        <f>+B77</f>
        <v>31587868</v>
      </c>
      <c r="C72" s="2">
        <f aca="true" t="shared" si="10" ref="C72:K72">+C77</f>
        <v>127656529</v>
      </c>
      <c r="D72" s="2">
        <f t="shared" si="10"/>
        <v>70326580</v>
      </c>
      <c r="E72" s="2">
        <f t="shared" si="10"/>
        <v>72642000</v>
      </c>
      <c r="F72" s="2">
        <f t="shared" si="10"/>
        <v>72641630</v>
      </c>
      <c r="G72" s="2">
        <f t="shared" si="10"/>
        <v>72641630</v>
      </c>
      <c r="H72" s="2">
        <f t="shared" si="10"/>
        <v>68264634</v>
      </c>
      <c r="I72" s="2">
        <f t="shared" si="10"/>
        <v>78500000</v>
      </c>
      <c r="J72" s="2">
        <f t="shared" si="10"/>
        <v>83690163</v>
      </c>
      <c r="K72" s="2">
        <f t="shared" si="10"/>
        <v>87760320</v>
      </c>
    </row>
    <row r="73" spans="1:11" ht="12.75" hidden="1">
      <c r="A73" s="1" t="s">
        <v>137</v>
      </c>
      <c r="B73" s="2">
        <f>+B74</f>
        <v>13846980.5</v>
      </c>
      <c r="C73" s="2">
        <f aca="true" t="shared" si="11" ref="C73:K73">+(C78+C80+C81+C82)-(B78+B80+B81+B82)</f>
        <v>4606653</v>
      </c>
      <c r="D73" s="2">
        <f t="shared" si="11"/>
        <v>14119587</v>
      </c>
      <c r="E73" s="2">
        <f t="shared" si="11"/>
        <v>-31809444</v>
      </c>
      <c r="F73" s="2">
        <f>+(F78+F80+F81+F82)-(D78+D80+D81+D82)</f>
        <v>-180557</v>
      </c>
      <c r="G73" s="2">
        <f>+(G78+G80+G81+G82)-(D78+D80+D81+D82)</f>
        <v>-180557</v>
      </c>
      <c r="H73" s="2">
        <f>+(H78+H80+H81+H82)-(D78+D80+D81+D82)</f>
        <v>-25048061</v>
      </c>
      <c r="I73" s="2">
        <f>+(I78+I80+I81+I82)-(E78+E80+E81+E82)</f>
        <v>31085017</v>
      </c>
      <c r="J73" s="2">
        <f t="shared" si="11"/>
        <v>-668228</v>
      </c>
      <c r="K73" s="2">
        <f t="shared" si="11"/>
        <v>5466432</v>
      </c>
    </row>
    <row r="74" spans="1:11" ht="12.75" hidden="1">
      <c r="A74" s="1" t="s">
        <v>138</v>
      </c>
      <c r="B74" s="2">
        <f>+TREND(C74:E74)</f>
        <v>13846980.5</v>
      </c>
      <c r="C74" s="2">
        <f>+C73</f>
        <v>4606653</v>
      </c>
      <c r="D74" s="2">
        <f aca="true" t="shared" si="12" ref="D74:K74">+D73</f>
        <v>14119587</v>
      </c>
      <c r="E74" s="2">
        <f t="shared" si="12"/>
        <v>-31809444</v>
      </c>
      <c r="F74" s="2">
        <f t="shared" si="12"/>
        <v>-180557</v>
      </c>
      <c r="G74" s="2">
        <f t="shared" si="12"/>
        <v>-180557</v>
      </c>
      <c r="H74" s="2">
        <f t="shared" si="12"/>
        <v>-25048061</v>
      </c>
      <c r="I74" s="2">
        <f t="shared" si="12"/>
        <v>31085017</v>
      </c>
      <c r="J74" s="2">
        <f t="shared" si="12"/>
        <v>-668228</v>
      </c>
      <c r="K74" s="2">
        <f t="shared" si="12"/>
        <v>5466432</v>
      </c>
    </row>
    <row r="75" spans="1:11" ht="12.75" hidden="1">
      <c r="A75" s="1" t="s">
        <v>139</v>
      </c>
      <c r="B75" s="2">
        <f>+B84-(((B80+B81+B78)*B70)-B79)</f>
        <v>30851708</v>
      </c>
      <c r="C75" s="2">
        <f aca="true" t="shared" si="13" ref="C75:K75">+C84-(((C80+C81+C78)*C70)-C79)</f>
        <v>49979692</v>
      </c>
      <c r="D75" s="2">
        <f t="shared" si="13"/>
        <v>59508746</v>
      </c>
      <c r="E75" s="2">
        <f t="shared" si="13"/>
        <v>0</v>
      </c>
      <c r="F75" s="2">
        <f t="shared" si="13"/>
        <v>-283857.86442319676</v>
      </c>
      <c r="G75" s="2">
        <f t="shared" si="13"/>
        <v>-283857.86442319676</v>
      </c>
      <c r="H75" s="2">
        <f t="shared" si="13"/>
        <v>2764206</v>
      </c>
      <c r="I75" s="2">
        <f t="shared" si="13"/>
        <v>12129500.857171975</v>
      </c>
      <c r="J75" s="2">
        <f t="shared" si="13"/>
        <v>15014955.209398266</v>
      </c>
      <c r="K75" s="2">
        <f t="shared" si="13"/>
        <v>11967588.025889788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31587868</v>
      </c>
      <c r="C77" s="3">
        <v>127656529</v>
      </c>
      <c r="D77" s="3">
        <v>70326580</v>
      </c>
      <c r="E77" s="3">
        <v>72642000</v>
      </c>
      <c r="F77" s="3">
        <v>72641630</v>
      </c>
      <c r="G77" s="3">
        <v>72641630</v>
      </c>
      <c r="H77" s="3">
        <v>68264634</v>
      </c>
      <c r="I77" s="3">
        <v>78500000</v>
      </c>
      <c r="J77" s="3">
        <v>83690163</v>
      </c>
      <c r="K77" s="3">
        <v>87760320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23458070</v>
      </c>
      <c r="C79" s="3">
        <v>32478928</v>
      </c>
      <c r="D79" s="3">
        <v>35246611</v>
      </c>
      <c r="E79" s="3">
        <v>0</v>
      </c>
      <c r="F79" s="3">
        <v>26448000</v>
      </c>
      <c r="G79" s="3">
        <v>26448000</v>
      </c>
      <c r="H79" s="3">
        <v>-40148079</v>
      </c>
      <c r="I79" s="3">
        <v>27986393</v>
      </c>
      <c r="J79" s="3">
        <v>29245781</v>
      </c>
      <c r="K79" s="3">
        <v>30561840</v>
      </c>
    </row>
    <row r="80" spans="1:11" ht="12.75" hidden="1">
      <c r="A80" s="1" t="s">
        <v>68</v>
      </c>
      <c r="B80" s="3">
        <v>11554324</v>
      </c>
      <c r="C80" s="3">
        <v>14062554</v>
      </c>
      <c r="D80" s="3">
        <v>23275834</v>
      </c>
      <c r="E80" s="3">
        <v>0</v>
      </c>
      <c r="F80" s="3">
        <v>25549000</v>
      </c>
      <c r="G80" s="3">
        <v>25549000</v>
      </c>
      <c r="H80" s="3">
        <v>10668632</v>
      </c>
      <c r="I80" s="3">
        <v>24731531</v>
      </c>
      <c r="J80" s="3">
        <v>23833826</v>
      </c>
      <c r="K80" s="3">
        <v>29004025</v>
      </c>
    </row>
    <row r="81" spans="1:11" ht="12.75" hidden="1">
      <c r="A81" s="1" t="s">
        <v>69</v>
      </c>
      <c r="B81" s="3">
        <v>3090167</v>
      </c>
      <c r="C81" s="3">
        <v>3627303</v>
      </c>
      <c r="D81" s="3">
        <v>8533610</v>
      </c>
      <c r="E81" s="3">
        <v>0</v>
      </c>
      <c r="F81" s="3">
        <v>6079887</v>
      </c>
      <c r="G81" s="3">
        <v>6079887</v>
      </c>
      <c r="H81" s="3">
        <v>-3907249</v>
      </c>
      <c r="I81" s="3">
        <v>6353486</v>
      </c>
      <c r="J81" s="3">
        <v>6582963</v>
      </c>
      <c r="K81" s="3">
        <v>6879196</v>
      </c>
    </row>
    <row r="82" spans="1:11" ht="12.75" hidden="1">
      <c r="A82" s="1" t="s">
        <v>70</v>
      </c>
      <c r="B82" s="3">
        <v>-1561287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69507590</v>
      </c>
      <c r="G83" s="3">
        <v>69507590</v>
      </c>
      <c r="H83" s="3">
        <v>0</v>
      </c>
      <c r="I83" s="3">
        <v>74336000</v>
      </c>
      <c r="J83" s="3">
        <v>78199200</v>
      </c>
      <c r="K83" s="3">
        <v>81743584</v>
      </c>
    </row>
    <row r="84" spans="1:11" ht="12.75" hidden="1">
      <c r="A84" s="1" t="s">
        <v>72</v>
      </c>
      <c r="B84" s="3">
        <v>7393638</v>
      </c>
      <c r="C84" s="3">
        <v>17500764</v>
      </c>
      <c r="D84" s="3">
        <v>24262135</v>
      </c>
      <c r="E84" s="3">
        <v>0</v>
      </c>
      <c r="F84" s="3">
        <v>3532437</v>
      </c>
      <c r="G84" s="3">
        <v>3532437</v>
      </c>
      <c r="H84" s="3">
        <v>42912285</v>
      </c>
      <c r="I84" s="3">
        <v>13579233</v>
      </c>
      <c r="J84" s="3">
        <v>14190299</v>
      </c>
      <c r="K84" s="3">
        <v>14828861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116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77337466</v>
      </c>
      <c r="C6" s="6">
        <v>86912665</v>
      </c>
      <c r="D6" s="23">
        <v>87114467</v>
      </c>
      <c r="E6" s="24">
        <v>103119276</v>
      </c>
      <c r="F6" s="6">
        <v>99855146</v>
      </c>
      <c r="G6" s="25">
        <v>99855146</v>
      </c>
      <c r="H6" s="26">
        <v>95395569</v>
      </c>
      <c r="I6" s="24">
        <v>126505682</v>
      </c>
      <c r="J6" s="6">
        <v>111780281</v>
      </c>
      <c r="K6" s="25">
        <v>118487096</v>
      </c>
    </row>
    <row r="7" spans="1:11" ht="13.5">
      <c r="A7" s="22" t="s">
        <v>19</v>
      </c>
      <c r="B7" s="6">
        <v>44448560</v>
      </c>
      <c r="C7" s="6">
        <v>39258357</v>
      </c>
      <c r="D7" s="23">
        <v>40070827</v>
      </c>
      <c r="E7" s="24">
        <v>32909009</v>
      </c>
      <c r="F7" s="6">
        <v>20096946</v>
      </c>
      <c r="G7" s="25">
        <v>20096946</v>
      </c>
      <c r="H7" s="26">
        <v>17455016</v>
      </c>
      <c r="I7" s="24">
        <v>19678672</v>
      </c>
      <c r="J7" s="6">
        <v>19678672</v>
      </c>
      <c r="K7" s="25">
        <v>19678672</v>
      </c>
    </row>
    <row r="8" spans="1:11" ht="13.5">
      <c r="A8" s="22" t="s">
        <v>20</v>
      </c>
      <c r="B8" s="6">
        <v>537476799</v>
      </c>
      <c r="C8" s="6">
        <v>574400729</v>
      </c>
      <c r="D8" s="23">
        <v>541595016</v>
      </c>
      <c r="E8" s="24">
        <v>591779678</v>
      </c>
      <c r="F8" s="6">
        <v>651726312</v>
      </c>
      <c r="G8" s="25">
        <v>651726312</v>
      </c>
      <c r="H8" s="26">
        <v>632891088</v>
      </c>
      <c r="I8" s="24">
        <v>634455603</v>
      </c>
      <c r="J8" s="6">
        <v>675220000</v>
      </c>
      <c r="K8" s="25">
        <v>702287000</v>
      </c>
    </row>
    <row r="9" spans="1:11" ht="13.5">
      <c r="A9" s="22" t="s">
        <v>21</v>
      </c>
      <c r="B9" s="6">
        <v>42302622</v>
      </c>
      <c r="C9" s="6">
        <v>22708216</v>
      </c>
      <c r="D9" s="23">
        <v>3895021</v>
      </c>
      <c r="E9" s="24">
        <v>4617948</v>
      </c>
      <c r="F9" s="6">
        <v>14151909</v>
      </c>
      <c r="G9" s="25">
        <v>14151909</v>
      </c>
      <c r="H9" s="26">
        <v>8493838</v>
      </c>
      <c r="I9" s="24">
        <v>6231230</v>
      </c>
      <c r="J9" s="6">
        <v>1891140</v>
      </c>
      <c r="K9" s="25">
        <v>2004610</v>
      </c>
    </row>
    <row r="10" spans="1:11" ht="25.5">
      <c r="A10" s="27" t="s">
        <v>128</v>
      </c>
      <c r="B10" s="28">
        <f>SUM(B5:B9)</f>
        <v>701565447</v>
      </c>
      <c r="C10" s="29">
        <f aca="true" t="shared" si="0" ref="C10:K10">SUM(C5:C9)</f>
        <v>723279967</v>
      </c>
      <c r="D10" s="30">
        <f t="shared" si="0"/>
        <v>672675331</v>
      </c>
      <c r="E10" s="28">
        <f t="shared" si="0"/>
        <v>732425911</v>
      </c>
      <c r="F10" s="29">
        <f t="shared" si="0"/>
        <v>785830313</v>
      </c>
      <c r="G10" s="31">
        <f t="shared" si="0"/>
        <v>785830313</v>
      </c>
      <c r="H10" s="32">
        <f t="shared" si="0"/>
        <v>754235511</v>
      </c>
      <c r="I10" s="28">
        <f t="shared" si="0"/>
        <v>786871187</v>
      </c>
      <c r="J10" s="29">
        <f t="shared" si="0"/>
        <v>808570093</v>
      </c>
      <c r="K10" s="31">
        <f t="shared" si="0"/>
        <v>842457378</v>
      </c>
    </row>
    <row r="11" spans="1:11" ht="13.5">
      <c r="A11" s="22" t="s">
        <v>22</v>
      </c>
      <c r="B11" s="6">
        <v>195947911</v>
      </c>
      <c r="C11" s="6">
        <v>228897376</v>
      </c>
      <c r="D11" s="23">
        <v>235323035</v>
      </c>
      <c r="E11" s="24">
        <v>280420765</v>
      </c>
      <c r="F11" s="6">
        <v>248352138</v>
      </c>
      <c r="G11" s="25">
        <v>248352138</v>
      </c>
      <c r="H11" s="26">
        <v>241951593</v>
      </c>
      <c r="I11" s="24">
        <v>275161229</v>
      </c>
      <c r="J11" s="6">
        <v>286363203</v>
      </c>
      <c r="K11" s="25">
        <v>303469004</v>
      </c>
    </row>
    <row r="12" spans="1:11" ht="13.5">
      <c r="A12" s="22" t="s">
        <v>23</v>
      </c>
      <c r="B12" s="6">
        <v>11778095</v>
      </c>
      <c r="C12" s="6">
        <v>11679483</v>
      </c>
      <c r="D12" s="23">
        <v>12962833</v>
      </c>
      <c r="E12" s="24">
        <v>14436372</v>
      </c>
      <c r="F12" s="6">
        <v>14436372</v>
      </c>
      <c r="G12" s="25">
        <v>14436372</v>
      </c>
      <c r="H12" s="26">
        <v>12297327</v>
      </c>
      <c r="I12" s="24">
        <v>15215953</v>
      </c>
      <c r="J12" s="6">
        <v>16128911</v>
      </c>
      <c r="K12" s="25">
        <v>17096647</v>
      </c>
    </row>
    <row r="13" spans="1:11" ht="13.5">
      <c r="A13" s="22" t="s">
        <v>129</v>
      </c>
      <c r="B13" s="6">
        <v>69920038</v>
      </c>
      <c r="C13" s="6">
        <v>85270374</v>
      </c>
      <c r="D13" s="23">
        <v>102440742</v>
      </c>
      <c r="E13" s="24">
        <v>89656068</v>
      </c>
      <c r="F13" s="6">
        <v>109130849</v>
      </c>
      <c r="G13" s="25">
        <v>109130849</v>
      </c>
      <c r="H13" s="26">
        <v>108484527</v>
      </c>
      <c r="I13" s="24">
        <v>129711532</v>
      </c>
      <c r="J13" s="6">
        <v>137432218</v>
      </c>
      <c r="K13" s="25">
        <v>145678151</v>
      </c>
    </row>
    <row r="14" spans="1:11" ht="13.5">
      <c r="A14" s="22" t="s">
        <v>24</v>
      </c>
      <c r="B14" s="6">
        <v>6432319</v>
      </c>
      <c r="C14" s="6">
        <v>5365714</v>
      </c>
      <c r="D14" s="23">
        <v>4581487</v>
      </c>
      <c r="E14" s="24">
        <v>3721615</v>
      </c>
      <c r="F14" s="6">
        <v>3721615</v>
      </c>
      <c r="G14" s="25">
        <v>3721615</v>
      </c>
      <c r="H14" s="26">
        <v>3721614</v>
      </c>
      <c r="I14" s="24">
        <v>2764979</v>
      </c>
      <c r="J14" s="6">
        <v>1686707</v>
      </c>
      <c r="K14" s="25">
        <v>601700</v>
      </c>
    </row>
    <row r="15" spans="1:11" ht="13.5">
      <c r="A15" s="22" t="s">
        <v>130</v>
      </c>
      <c r="B15" s="6">
        <v>79784838</v>
      </c>
      <c r="C15" s="6">
        <v>67496163</v>
      </c>
      <c r="D15" s="23">
        <v>91105404</v>
      </c>
      <c r="E15" s="24">
        <v>108076396</v>
      </c>
      <c r="F15" s="6">
        <v>156038784</v>
      </c>
      <c r="G15" s="25">
        <v>156038784</v>
      </c>
      <c r="H15" s="26">
        <v>211979230</v>
      </c>
      <c r="I15" s="24">
        <v>210278162</v>
      </c>
      <c r="J15" s="6">
        <v>241766247</v>
      </c>
      <c r="K15" s="25">
        <v>243974967</v>
      </c>
    </row>
    <row r="16" spans="1:11" ht="13.5">
      <c r="A16" s="22" t="s">
        <v>20</v>
      </c>
      <c r="B16" s="6">
        <v>11514719</v>
      </c>
      <c r="C16" s="6">
        <v>19355000</v>
      </c>
      <c r="D16" s="23">
        <v>2000000</v>
      </c>
      <c r="E16" s="24">
        <v>1025000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490706802</v>
      </c>
      <c r="C17" s="6">
        <v>484574985</v>
      </c>
      <c r="D17" s="23">
        <v>463412679</v>
      </c>
      <c r="E17" s="24">
        <v>296461156</v>
      </c>
      <c r="F17" s="6">
        <v>380564083</v>
      </c>
      <c r="G17" s="25">
        <v>380564083</v>
      </c>
      <c r="H17" s="26">
        <v>432073810</v>
      </c>
      <c r="I17" s="24">
        <v>272617090</v>
      </c>
      <c r="J17" s="6">
        <v>252625025</v>
      </c>
      <c r="K17" s="25">
        <v>267325468</v>
      </c>
    </row>
    <row r="18" spans="1:11" ht="13.5">
      <c r="A18" s="33" t="s">
        <v>26</v>
      </c>
      <c r="B18" s="34">
        <f>SUM(B11:B17)</f>
        <v>866084722</v>
      </c>
      <c r="C18" s="35">
        <f aca="true" t="shared" si="1" ref="C18:K18">SUM(C11:C17)</f>
        <v>902639095</v>
      </c>
      <c r="D18" s="36">
        <f t="shared" si="1"/>
        <v>911826180</v>
      </c>
      <c r="E18" s="34">
        <f t="shared" si="1"/>
        <v>793797372</v>
      </c>
      <c r="F18" s="35">
        <f t="shared" si="1"/>
        <v>912243841</v>
      </c>
      <c r="G18" s="37">
        <f t="shared" si="1"/>
        <v>912243841</v>
      </c>
      <c r="H18" s="38">
        <f t="shared" si="1"/>
        <v>1010508101</v>
      </c>
      <c r="I18" s="34">
        <f t="shared" si="1"/>
        <v>905748945</v>
      </c>
      <c r="J18" s="35">
        <f t="shared" si="1"/>
        <v>936002311</v>
      </c>
      <c r="K18" s="37">
        <f t="shared" si="1"/>
        <v>978145937</v>
      </c>
    </row>
    <row r="19" spans="1:11" ht="13.5">
      <c r="A19" s="33" t="s">
        <v>27</v>
      </c>
      <c r="B19" s="39">
        <f>+B10-B18</f>
        <v>-164519275</v>
      </c>
      <c r="C19" s="40">
        <f aca="true" t="shared" si="2" ref="C19:K19">+C10-C18</f>
        <v>-179359128</v>
      </c>
      <c r="D19" s="41">
        <f t="shared" si="2"/>
        <v>-239150849</v>
      </c>
      <c r="E19" s="39">
        <f t="shared" si="2"/>
        <v>-61371461</v>
      </c>
      <c r="F19" s="40">
        <f t="shared" si="2"/>
        <v>-126413528</v>
      </c>
      <c r="G19" s="42">
        <f t="shared" si="2"/>
        <v>-126413528</v>
      </c>
      <c r="H19" s="43">
        <f t="shared" si="2"/>
        <v>-256272590</v>
      </c>
      <c r="I19" s="39">
        <f t="shared" si="2"/>
        <v>-118877758</v>
      </c>
      <c r="J19" s="40">
        <f t="shared" si="2"/>
        <v>-127432218</v>
      </c>
      <c r="K19" s="42">
        <f t="shared" si="2"/>
        <v>-135688559</v>
      </c>
    </row>
    <row r="20" spans="1:11" ht="25.5">
      <c r="A20" s="44" t="s">
        <v>28</v>
      </c>
      <c r="B20" s="45">
        <v>270695678</v>
      </c>
      <c r="C20" s="46">
        <v>214677360</v>
      </c>
      <c r="D20" s="47">
        <v>400232641</v>
      </c>
      <c r="E20" s="45">
        <v>246981322</v>
      </c>
      <c r="F20" s="46">
        <v>249456839</v>
      </c>
      <c r="G20" s="48">
        <v>249456839</v>
      </c>
      <c r="H20" s="49">
        <v>253237212</v>
      </c>
      <c r="I20" s="45">
        <v>225791397</v>
      </c>
      <c r="J20" s="46">
        <v>345644000</v>
      </c>
      <c r="K20" s="48">
        <v>395427000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106176403</v>
      </c>
      <c r="C22" s="58">
        <f aca="true" t="shared" si="3" ref="C22:K22">SUM(C19:C21)</f>
        <v>35318232</v>
      </c>
      <c r="D22" s="59">
        <f t="shared" si="3"/>
        <v>161081792</v>
      </c>
      <c r="E22" s="57">
        <f t="shared" si="3"/>
        <v>185609861</v>
      </c>
      <c r="F22" s="58">
        <f t="shared" si="3"/>
        <v>123043311</v>
      </c>
      <c r="G22" s="60">
        <f t="shared" si="3"/>
        <v>123043311</v>
      </c>
      <c r="H22" s="61">
        <f t="shared" si="3"/>
        <v>-3035378</v>
      </c>
      <c r="I22" s="57">
        <f t="shared" si="3"/>
        <v>106913639</v>
      </c>
      <c r="J22" s="58">
        <f t="shared" si="3"/>
        <v>218211782</v>
      </c>
      <c r="K22" s="60">
        <f t="shared" si="3"/>
        <v>259738441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106176403</v>
      </c>
      <c r="C24" s="40">
        <f aca="true" t="shared" si="4" ref="C24:K24">SUM(C22:C23)</f>
        <v>35318232</v>
      </c>
      <c r="D24" s="41">
        <f t="shared" si="4"/>
        <v>161081792</v>
      </c>
      <c r="E24" s="39">
        <f t="shared" si="4"/>
        <v>185609861</v>
      </c>
      <c r="F24" s="40">
        <f t="shared" si="4"/>
        <v>123043311</v>
      </c>
      <c r="G24" s="42">
        <f t="shared" si="4"/>
        <v>123043311</v>
      </c>
      <c r="H24" s="43">
        <f t="shared" si="4"/>
        <v>-3035378</v>
      </c>
      <c r="I24" s="39">
        <f t="shared" si="4"/>
        <v>106913639</v>
      </c>
      <c r="J24" s="40">
        <f t="shared" si="4"/>
        <v>218211782</v>
      </c>
      <c r="K24" s="42">
        <f t="shared" si="4"/>
        <v>259738441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187343006</v>
      </c>
      <c r="C27" s="7">
        <v>198388932</v>
      </c>
      <c r="D27" s="69">
        <v>290091938</v>
      </c>
      <c r="E27" s="70">
        <v>296130376</v>
      </c>
      <c r="F27" s="7">
        <v>283428587</v>
      </c>
      <c r="G27" s="71">
        <v>283428587</v>
      </c>
      <c r="H27" s="72">
        <v>229204515</v>
      </c>
      <c r="I27" s="70">
        <v>244466738</v>
      </c>
      <c r="J27" s="7">
        <v>347636000</v>
      </c>
      <c r="K27" s="71">
        <v>397369000</v>
      </c>
    </row>
    <row r="28" spans="1:11" ht="13.5">
      <c r="A28" s="73" t="s">
        <v>33</v>
      </c>
      <c r="B28" s="6">
        <v>171513159</v>
      </c>
      <c r="C28" s="6">
        <v>191279785</v>
      </c>
      <c r="D28" s="23">
        <v>279063080</v>
      </c>
      <c r="E28" s="24">
        <v>246981322</v>
      </c>
      <c r="F28" s="6">
        <v>249456839</v>
      </c>
      <c r="G28" s="25">
        <v>249456839</v>
      </c>
      <c r="H28" s="26">
        <v>0</v>
      </c>
      <c r="I28" s="24">
        <v>225791397</v>
      </c>
      <c r="J28" s="6">
        <v>345644000</v>
      </c>
      <c r="K28" s="25">
        <v>395427000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7109147</v>
      </c>
      <c r="D31" s="23">
        <v>11028858</v>
      </c>
      <c r="E31" s="24">
        <v>49149054</v>
      </c>
      <c r="F31" s="6">
        <v>33971748</v>
      </c>
      <c r="G31" s="25">
        <v>33971748</v>
      </c>
      <c r="H31" s="26">
        <v>0</v>
      </c>
      <c r="I31" s="24">
        <v>18675341</v>
      </c>
      <c r="J31" s="6">
        <v>1992000</v>
      </c>
      <c r="K31" s="25">
        <v>1942000</v>
      </c>
    </row>
    <row r="32" spans="1:11" ht="13.5">
      <c r="A32" s="33" t="s">
        <v>36</v>
      </c>
      <c r="B32" s="7">
        <f>SUM(B28:B31)</f>
        <v>171513159</v>
      </c>
      <c r="C32" s="7">
        <f aca="true" t="shared" si="5" ref="C32:K32">SUM(C28:C31)</f>
        <v>198388932</v>
      </c>
      <c r="D32" s="69">
        <f t="shared" si="5"/>
        <v>290091938</v>
      </c>
      <c r="E32" s="70">
        <f t="shared" si="5"/>
        <v>296130376</v>
      </c>
      <c r="F32" s="7">
        <f t="shared" si="5"/>
        <v>283428587</v>
      </c>
      <c r="G32" s="71">
        <f t="shared" si="5"/>
        <v>283428587</v>
      </c>
      <c r="H32" s="72">
        <f t="shared" si="5"/>
        <v>0</v>
      </c>
      <c r="I32" s="70">
        <f t="shared" si="5"/>
        <v>244466738</v>
      </c>
      <c r="J32" s="7">
        <f t="shared" si="5"/>
        <v>347636000</v>
      </c>
      <c r="K32" s="71">
        <f t="shared" si="5"/>
        <v>397369000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555076474</v>
      </c>
      <c r="C35" s="6">
        <v>577025021</v>
      </c>
      <c r="D35" s="23">
        <v>599566866</v>
      </c>
      <c r="E35" s="24">
        <v>638580008</v>
      </c>
      <c r="F35" s="6">
        <v>590448589</v>
      </c>
      <c r="G35" s="25">
        <v>590448589</v>
      </c>
      <c r="H35" s="26">
        <v>404363416</v>
      </c>
      <c r="I35" s="24">
        <v>588720417</v>
      </c>
      <c r="J35" s="6">
        <v>663082459</v>
      </c>
      <c r="K35" s="25">
        <v>687159300</v>
      </c>
    </row>
    <row r="36" spans="1:11" ht="13.5">
      <c r="A36" s="22" t="s">
        <v>39</v>
      </c>
      <c r="B36" s="6">
        <v>2301443497</v>
      </c>
      <c r="C36" s="6">
        <v>2414578035</v>
      </c>
      <c r="D36" s="23">
        <v>2619944854</v>
      </c>
      <c r="E36" s="24">
        <v>2964530480</v>
      </c>
      <c r="F36" s="6">
        <v>2884575295</v>
      </c>
      <c r="G36" s="25">
        <v>2884575295</v>
      </c>
      <c r="H36" s="26">
        <v>2739912278</v>
      </c>
      <c r="I36" s="24">
        <v>2899262086</v>
      </c>
      <c r="J36" s="6">
        <v>3080542376</v>
      </c>
      <c r="K36" s="25">
        <v>3117015957</v>
      </c>
    </row>
    <row r="37" spans="1:11" ht="13.5">
      <c r="A37" s="22" t="s">
        <v>40</v>
      </c>
      <c r="B37" s="6">
        <v>233262058</v>
      </c>
      <c r="C37" s="6">
        <v>331550299</v>
      </c>
      <c r="D37" s="23">
        <v>373813776</v>
      </c>
      <c r="E37" s="24">
        <v>221144089</v>
      </c>
      <c r="F37" s="6">
        <v>125234055</v>
      </c>
      <c r="G37" s="25">
        <v>125234055</v>
      </c>
      <c r="H37" s="26">
        <v>304937764</v>
      </c>
      <c r="I37" s="24">
        <v>228817384</v>
      </c>
      <c r="J37" s="6">
        <v>223766800</v>
      </c>
      <c r="K37" s="25">
        <v>154693964</v>
      </c>
    </row>
    <row r="38" spans="1:11" ht="13.5">
      <c r="A38" s="22" t="s">
        <v>41</v>
      </c>
      <c r="B38" s="6">
        <v>129080978</v>
      </c>
      <c r="C38" s="6">
        <v>131708179</v>
      </c>
      <c r="D38" s="23">
        <v>125343953</v>
      </c>
      <c r="E38" s="24">
        <v>130853077</v>
      </c>
      <c r="F38" s="6">
        <v>130853077</v>
      </c>
      <c r="G38" s="25">
        <v>130853077</v>
      </c>
      <c r="H38" s="26">
        <v>122019107</v>
      </c>
      <c r="I38" s="24">
        <v>114844472</v>
      </c>
      <c r="J38" s="6">
        <v>112421790</v>
      </c>
      <c r="K38" s="25">
        <v>116570458</v>
      </c>
    </row>
    <row r="39" spans="1:11" ht="13.5">
      <c r="A39" s="22" t="s">
        <v>42</v>
      </c>
      <c r="B39" s="6">
        <v>2388000520</v>
      </c>
      <c r="C39" s="6">
        <v>2528344576</v>
      </c>
      <c r="D39" s="23">
        <v>2768993782</v>
      </c>
      <c r="E39" s="24">
        <v>3065503461</v>
      </c>
      <c r="F39" s="6">
        <v>3095893441</v>
      </c>
      <c r="G39" s="25">
        <v>3095893441</v>
      </c>
      <c r="H39" s="26">
        <v>2832165422</v>
      </c>
      <c r="I39" s="24">
        <v>3037407008</v>
      </c>
      <c r="J39" s="6">
        <v>3189224463</v>
      </c>
      <c r="K39" s="25">
        <v>3273172394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3106156086</v>
      </c>
      <c r="F42" s="6">
        <v>3060685571</v>
      </c>
      <c r="G42" s="25">
        <v>3060685571</v>
      </c>
      <c r="H42" s="26">
        <v>2196035790</v>
      </c>
      <c r="I42" s="24">
        <v>2371103814</v>
      </c>
      <c r="J42" s="6">
        <v>2512930829</v>
      </c>
      <c r="K42" s="25">
        <v>2325786730</v>
      </c>
    </row>
    <row r="43" spans="1:11" ht="13.5">
      <c r="A43" s="22" t="s">
        <v>45</v>
      </c>
      <c r="B43" s="6">
        <v>0</v>
      </c>
      <c r="C43" s="6">
        <v>-116182</v>
      </c>
      <c r="D43" s="23">
        <v>50118</v>
      </c>
      <c r="E43" s="24">
        <v>-592262801</v>
      </c>
      <c r="F43" s="6">
        <v>-283428587</v>
      </c>
      <c r="G43" s="25">
        <v>-283428587</v>
      </c>
      <c r="H43" s="26">
        <v>-229186367</v>
      </c>
      <c r="I43" s="24">
        <v>-244426789</v>
      </c>
      <c r="J43" s="6">
        <v>-347631054</v>
      </c>
      <c r="K43" s="25">
        <v>-397345782</v>
      </c>
    </row>
    <row r="44" spans="1:11" ht="13.5">
      <c r="A44" s="22" t="s">
        <v>46</v>
      </c>
      <c r="B44" s="6">
        <v>10011629</v>
      </c>
      <c r="C44" s="6">
        <v>46772</v>
      </c>
      <c r="D44" s="23">
        <v>41650</v>
      </c>
      <c r="E44" s="24">
        <v>13037010</v>
      </c>
      <c r="F44" s="6">
        <v>0</v>
      </c>
      <c r="G44" s="25">
        <v>0</v>
      </c>
      <c r="H44" s="26">
        <v>-10115896</v>
      </c>
      <c r="I44" s="24">
        <v>-3473228</v>
      </c>
      <c r="J44" s="6">
        <v>6285647</v>
      </c>
      <c r="K44" s="25">
        <v>0</v>
      </c>
    </row>
    <row r="45" spans="1:11" ht="13.5">
      <c r="A45" s="33" t="s">
        <v>47</v>
      </c>
      <c r="B45" s="7">
        <v>487557444</v>
      </c>
      <c r="C45" s="7">
        <v>461431871</v>
      </c>
      <c r="D45" s="69">
        <v>494389505</v>
      </c>
      <c r="E45" s="70">
        <v>3020919089</v>
      </c>
      <c r="F45" s="7">
        <v>3271245778</v>
      </c>
      <c r="G45" s="71">
        <v>3271245778</v>
      </c>
      <c r="H45" s="72">
        <v>2961680216</v>
      </c>
      <c r="I45" s="70">
        <v>2518974569</v>
      </c>
      <c r="J45" s="7">
        <v>2580997129</v>
      </c>
      <c r="K45" s="71">
        <v>2402314050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461491280</v>
      </c>
      <c r="C48" s="6">
        <v>494076711</v>
      </c>
      <c r="D48" s="23">
        <v>501420416</v>
      </c>
      <c r="E48" s="24">
        <v>555118054</v>
      </c>
      <c r="F48" s="6">
        <v>504922505</v>
      </c>
      <c r="G48" s="25">
        <v>504922505</v>
      </c>
      <c r="H48" s="26">
        <v>290983378</v>
      </c>
      <c r="I48" s="24">
        <v>409411692</v>
      </c>
      <c r="J48" s="6">
        <v>473873102</v>
      </c>
      <c r="K48" s="25">
        <v>485806086</v>
      </c>
    </row>
    <row r="49" spans="1:11" ht="13.5">
      <c r="A49" s="22" t="s">
        <v>50</v>
      </c>
      <c r="B49" s="6">
        <f>+B75</f>
        <v>217323092</v>
      </c>
      <c r="C49" s="6">
        <f aca="true" t="shared" si="6" ref="C49:K49">+C75</f>
        <v>392236929</v>
      </c>
      <c r="D49" s="23">
        <f t="shared" si="6"/>
        <v>362748617</v>
      </c>
      <c r="E49" s="24">
        <f t="shared" si="6"/>
        <v>-1878092880.5615807</v>
      </c>
      <c r="F49" s="6">
        <f t="shared" si="6"/>
        <v>-2630138588.285391</v>
      </c>
      <c r="G49" s="25">
        <f t="shared" si="6"/>
        <v>-2630138588.285391</v>
      </c>
      <c r="H49" s="26">
        <f t="shared" si="6"/>
        <v>-3017381365.980449</v>
      </c>
      <c r="I49" s="24">
        <f t="shared" si="6"/>
        <v>-3735808153.163705</v>
      </c>
      <c r="J49" s="6">
        <f t="shared" si="6"/>
        <v>-4758944504.988579</v>
      </c>
      <c r="K49" s="25">
        <f t="shared" si="6"/>
        <v>-4670411819.124377</v>
      </c>
    </row>
    <row r="50" spans="1:11" ht="13.5">
      <c r="A50" s="33" t="s">
        <v>51</v>
      </c>
      <c r="B50" s="7">
        <f>+B48-B49</f>
        <v>244168188</v>
      </c>
      <c r="C50" s="7">
        <f aca="true" t="shared" si="7" ref="C50:K50">+C48-C49</f>
        <v>101839782</v>
      </c>
      <c r="D50" s="69">
        <f t="shared" si="7"/>
        <v>138671799</v>
      </c>
      <c r="E50" s="70">
        <f t="shared" si="7"/>
        <v>2433210934.5615807</v>
      </c>
      <c r="F50" s="7">
        <f t="shared" si="7"/>
        <v>3135061093.285391</v>
      </c>
      <c r="G50" s="71">
        <f t="shared" si="7"/>
        <v>3135061093.285391</v>
      </c>
      <c r="H50" s="72">
        <f t="shared" si="7"/>
        <v>3308364743.980449</v>
      </c>
      <c r="I50" s="70">
        <f t="shared" si="7"/>
        <v>4145219845.163705</v>
      </c>
      <c r="J50" s="7">
        <f t="shared" si="7"/>
        <v>5232817606.988579</v>
      </c>
      <c r="K50" s="71">
        <f t="shared" si="7"/>
        <v>5156217905.124377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1525883300</v>
      </c>
      <c r="C53" s="6">
        <v>1519484134</v>
      </c>
      <c r="D53" s="23">
        <v>1994940982</v>
      </c>
      <c r="E53" s="24">
        <v>1780613271</v>
      </c>
      <c r="F53" s="6">
        <v>1706005774</v>
      </c>
      <c r="G53" s="25">
        <v>1706005774</v>
      </c>
      <c r="H53" s="26">
        <v>2115784127</v>
      </c>
      <c r="I53" s="24">
        <v>2037758511</v>
      </c>
      <c r="J53" s="6">
        <v>2109937350</v>
      </c>
      <c r="K53" s="25">
        <v>2096651149</v>
      </c>
    </row>
    <row r="54" spans="1:11" ht="13.5">
      <c r="A54" s="22" t="s">
        <v>54</v>
      </c>
      <c r="B54" s="6">
        <v>0</v>
      </c>
      <c r="C54" s="6">
        <v>85270374</v>
      </c>
      <c r="D54" s="23">
        <v>102082875</v>
      </c>
      <c r="E54" s="24">
        <v>89656068</v>
      </c>
      <c r="F54" s="6">
        <v>109130849</v>
      </c>
      <c r="G54" s="25">
        <v>109130849</v>
      </c>
      <c r="H54" s="26">
        <v>108484527</v>
      </c>
      <c r="I54" s="24">
        <v>129711532</v>
      </c>
      <c r="J54" s="6">
        <v>137432218</v>
      </c>
      <c r="K54" s="25">
        <v>145678151</v>
      </c>
    </row>
    <row r="55" spans="1:11" ht="13.5">
      <c r="A55" s="22" t="s">
        <v>55</v>
      </c>
      <c r="B55" s="6">
        <v>11127575</v>
      </c>
      <c r="C55" s="6">
        <v>27380372</v>
      </c>
      <c r="D55" s="23">
        <v>47142907</v>
      </c>
      <c r="E55" s="24">
        <v>26815510</v>
      </c>
      <c r="F55" s="6">
        <v>37090154</v>
      </c>
      <c r="G55" s="25">
        <v>37090154</v>
      </c>
      <c r="H55" s="26">
        <v>33531776</v>
      </c>
      <c r="I55" s="24">
        <v>33835600</v>
      </c>
      <c r="J55" s="6">
        <v>42000000</v>
      </c>
      <c r="K55" s="25">
        <v>40000000</v>
      </c>
    </row>
    <row r="56" spans="1:11" ht="13.5">
      <c r="A56" s="22" t="s">
        <v>56</v>
      </c>
      <c r="B56" s="6">
        <v>158506508</v>
      </c>
      <c r="C56" s="6">
        <v>204648748</v>
      </c>
      <c r="D56" s="23">
        <v>184078565</v>
      </c>
      <c r="E56" s="24">
        <v>144048622</v>
      </c>
      <c r="F56" s="6">
        <v>142516303</v>
      </c>
      <c r="G56" s="25">
        <v>142516303</v>
      </c>
      <c r="H56" s="26">
        <v>196736891</v>
      </c>
      <c r="I56" s="24">
        <v>93108581</v>
      </c>
      <c r="J56" s="6">
        <v>98883604</v>
      </c>
      <c r="K56" s="25">
        <v>104728673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65779</v>
      </c>
      <c r="C62" s="98">
        <v>66437</v>
      </c>
      <c r="D62" s="99">
        <v>0</v>
      </c>
      <c r="E62" s="97">
        <v>67434</v>
      </c>
      <c r="F62" s="98">
        <v>67434</v>
      </c>
      <c r="G62" s="99">
        <v>67434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49942</v>
      </c>
      <c r="C63" s="98">
        <v>50441</v>
      </c>
      <c r="D63" s="99">
        <v>0</v>
      </c>
      <c r="E63" s="97">
        <v>51198</v>
      </c>
      <c r="F63" s="98">
        <v>51198</v>
      </c>
      <c r="G63" s="99">
        <v>51198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27.645993061086234</v>
      </c>
      <c r="F70" s="5">
        <f t="shared" si="8"/>
        <v>34.48055317855179</v>
      </c>
      <c r="G70" s="5">
        <f t="shared" si="8"/>
        <v>34.48055317855179</v>
      </c>
      <c r="H70" s="5">
        <f t="shared" si="8"/>
        <v>32.29610881916558</v>
      </c>
      <c r="I70" s="5">
        <f t="shared" si="8"/>
        <v>24.015354111783786</v>
      </c>
      <c r="J70" s="5">
        <f t="shared" si="8"/>
        <v>28.579999717529745</v>
      </c>
      <c r="K70" s="5">
        <f t="shared" si="8"/>
        <v>25.970523781452552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2970768000</v>
      </c>
      <c r="F71" s="2">
        <f t="shared" si="9"/>
        <v>3880003000</v>
      </c>
      <c r="G71" s="2">
        <f t="shared" si="9"/>
        <v>3880003000</v>
      </c>
      <c r="H71" s="2">
        <f t="shared" si="9"/>
        <v>3272790844</v>
      </c>
      <c r="I71" s="2">
        <f t="shared" si="9"/>
        <v>3180602000</v>
      </c>
      <c r="J71" s="2">
        <f t="shared" si="9"/>
        <v>3239745000</v>
      </c>
      <c r="K71" s="2">
        <f t="shared" si="9"/>
        <v>3120579000</v>
      </c>
    </row>
    <row r="72" spans="1:11" ht="12.75" hidden="1">
      <c r="A72" s="1" t="s">
        <v>136</v>
      </c>
      <c r="B72" s="2">
        <f>+B77</f>
        <v>110480997</v>
      </c>
      <c r="C72" s="2">
        <f aca="true" t="shared" si="10" ref="C72:K72">+C77</f>
        <v>107859432</v>
      </c>
      <c r="D72" s="2">
        <f t="shared" si="10"/>
        <v>88956384</v>
      </c>
      <c r="E72" s="2">
        <f t="shared" si="10"/>
        <v>107457453</v>
      </c>
      <c r="F72" s="2">
        <f t="shared" si="10"/>
        <v>112527284</v>
      </c>
      <c r="G72" s="2">
        <f t="shared" si="10"/>
        <v>112527284</v>
      </c>
      <c r="H72" s="2">
        <f t="shared" si="10"/>
        <v>101337002</v>
      </c>
      <c r="I72" s="2">
        <f t="shared" si="10"/>
        <v>132440354</v>
      </c>
      <c r="J72" s="2">
        <f t="shared" si="10"/>
        <v>113357069</v>
      </c>
      <c r="K72" s="2">
        <f t="shared" si="10"/>
        <v>120158493</v>
      </c>
    </row>
    <row r="73" spans="1:11" ht="12.75" hidden="1">
      <c r="A73" s="1" t="s">
        <v>137</v>
      </c>
      <c r="B73" s="2">
        <f>+B74</f>
        <v>-4733199.333333334</v>
      </c>
      <c r="C73" s="2">
        <f aca="true" t="shared" si="11" ref="C73:K73">+(C78+C80+C81+C82)-(B78+B80+B81+B82)</f>
        <v>-10328093</v>
      </c>
      <c r="D73" s="2">
        <f t="shared" si="11"/>
        <v>7902281</v>
      </c>
      <c r="E73" s="2">
        <f t="shared" si="11"/>
        <v>-7436707</v>
      </c>
      <c r="F73" s="2">
        <f>+(F78+F80+F81+F82)-(D78+D80+D81+D82)</f>
        <v>-5372577</v>
      </c>
      <c r="G73" s="2">
        <f>+(G78+G80+G81+G82)-(D78+D80+D81+D82)</f>
        <v>-5372577</v>
      </c>
      <c r="H73" s="2">
        <f>+(H78+H80+H81+H82)-(D78+D80+D81+D82)</f>
        <v>17594912</v>
      </c>
      <c r="I73" s="2">
        <f>+(I78+I80+I81+I82)-(E78+E80+E81+E82)</f>
        <v>88561081</v>
      </c>
      <c r="J73" s="2">
        <f t="shared" si="11"/>
        <v>9895686</v>
      </c>
      <c r="K73" s="2">
        <f t="shared" si="11"/>
        <v>12120639</v>
      </c>
    </row>
    <row r="74" spans="1:11" ht="12.75" hidden="1">
      <c r="A74" s="1" t="s">
        <v>138</v>
      </c>
      <c r="B74" s="2">
        <f>+TREND(C74:E74)</f>
        <v>-4733199.333333334</v>
      </c>
      <c r="C74" s="2">
        <f>+C73</f>
        <v>-10328093</v>
      </c>
      <c r="D74" s="2">
        <f aca="true" t="shared" si="12" ref="D74:K74">+D73</f>
        <v>7902281</v>
      </c>
      <c r="E74" s="2">
        <f t="shared" si="12"/>
        <v>-7436707</v>
      </c>
      <c r="F74" s="2">
        <f t="shared" si="12"/>
        <v>-5372577</v>
      </c>
      <c r="G74" s="2">
        <f t="shared" si="12"/>
        <v>-5372577</v>
      </c>
      <c r="H74" s="2">
        <f t="shared" si="12"/>
        <v>17594912</v>
      </c>
      <c r="I74" s="2">
        <f t="shared" si="12"/>
        <v>88561081</v>
      </c>
      <c r="J74" s="2">
        <f t="shared" si="12"/>
        <v>9895686</v>
      </c>
      <c r="K74" s="2">
        <f t="shared" si="12"/>
        <v>12120639</v>
      </c>
    </row>
    <row r="75" spans="1:11" ht="12.75" hidden="1">
      <c r="A75" s="1" t="s">
        <v>139</v>
      </c>
      <c r="B75" s="2">
        <f>+B84-(((B80+B81+B78)*B70)-B79)</f>
        <v>217323092</v>
      </c>
      <c r="C75" s="2">
        <f aca="true" t="shared" si="13" ref="C75:K75">+C84-(((C80+C81+C78)*C70)-C79)</f>
        <v>392236929</v>
      </c>
      <c r="D75" s="2">
        <f t="shared" si="13"/>
        <v>362748617</v>
      </c>
      <c r="E75" s="2">
        <f t="shared" si="13"/>
        <v>-1878092880.5615807</v>
      </c>
      <c r="F75" s="2">
        <f t="shared" si="13"/>
        <v>-2630138588.285391</v>
      </c>
      <c r="G75" s="2">
        <f t="shared" si="13"/>
        <v>-2630138588.285391</v>
      </c>
      <c r="H75" s="2">
        <f t="shared" si="13"/>
        <v>-3017381365.980449</v>
      </c>
      <c r="I75" s="2">
        <f t="shared" si="13"/>
        <v>-3735808153.163705</v>
      </c>
      <c r="J75" s="2">
        <f t="shared" si="13"/>
        <v>-4758944504.988579</v>
      </c>
      <c r="K75" s="2">
        <f t="shared" si="13"/>
        <v>-4670411819.124377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110480997</v>
      </c>
      <c r="C77" s="3">
        <v>107859432</v>
      </c>
      <c r="D77" s="3">
        <v>88956384</v>
      </c>
      <c r="E77" s="3">
        <v>107457453</v>
      </c>
      <c r="F77" s="3">
        <v>112527284</v>
      </c>
      <c r="G77" s="3">
        <v>112527284</v>
      </c>
      <c r="H77" s="3">
        <v>101337002</v>
      </c>
      <c r="I77" s="3">
        <v>132440354</v>
      </c>
      <c r="J77" s="3">
        <v>113357069</v>
      </c>
      <c r="K77" s="3">
        <v>120158493</v>
      </c>
    </row>
    <row r="78" spans="1:11" ht="12.75" hidden="1">
      <c r="A78" s="1" t="s">
        <v>66</v>
      </c>
      <c r="B78" s="3">
        <v>0</v>
      </c>
      <c r="C78" s="3">
        <v>116182</v>
      </c>
      <c r="D78" s="3">
        <v>66064</v>
      </c>
      <c r="E78" s="3">
        <v>68113</v>
      </c>
      <c r="F78" s="3">
        <v>68113</v>
      </c>
      <c r="G78" s="3">
        <v>68113</v>
      </c>
      <c r="H78" s="3">
        <v>18148</v>
      </c>
      <c r="I78" s="3">
        <v>28164</v>
      </c>
      <c r="J78" s="3">
        <v>23218</v>
      </c>
      <c r="K78" s="3">
        <v>0</v>
      </c>
    </row>
    <row r="79" spans="1:11" ht="12.75" hidden="1">
      <c r="A79" s="1" t="s">
        <v>67</v>
      </c>
      <c r="B79" s="3">
        <v>188103088</v>
      </c>
      <c r="C79" s="3">
        <v>285987669</v>
      </c>
      <c r="D79" s="3">
        <v>322453961</v>
      </c>
      <c r="E79" s="3">
        <v>159034299</v>
      </c>
      <c r="F79" s="3">
        <v>61872436</v>
      </c>
      <c r="G79" s="3">
        <v>61872436</v>
      </c>
      <c r="H79" s="3">
        <v>248571484</v>
      </c>
      <c r="I79" s="3">
        <v>172405690</v>
      </c>
      <c r="J79" s="3">
        <v>168976142</v>
      </c>
      <c r="K79" s="3">
        <v>104424142</v>
      </c>
    </row>
    <row r="80" spans="1:11" ht="12.75" hidden="1">
      <c r="A80" s="1" t="s">
        <v>68</v>
      </c>
      <c r="B80" s="3">
        <v>45459186</v>
      </c>
      <c r="C80" s="3">
        <v>49461148</v>
      </c>
      <c r="D80" s="3">
        <v>53953700</v>
      </c>
      <c r="E80" s="3">
        <v>51496208</v>
      </c>
      <c r="F80" s="3">
        <v>53560338</v>
      </c>
      <c r="G80" s="3">
        <v>53560338</v>
      </c>
      <c r="H80" s="3">
        <v>53512556</v>
      </c>
      <c r="I80" s="3">
        <v>61240206</v>
      </c>
      <c r="J80" s="3">
        <v>54767684</v>
      </c>
      <c r="K80" s="3">
        <v>58201591</v>
      </c>
    </row>
    <row r="81" spans="1:11" ht="12.75" hidden="1">
      <c r="A81" s="1" t="s">
        <v>69</v>
      </c>
      <c r="B81" s="3">
        <v>42042066</v>
      </c>
      <c r="C81" s="3">
        <v>27590413</v>
      </c>
      <c r="D81" s="3">
        <v>30240301</v>
      </c>
      <c r="E81" s="3">
        <v>26025117</v>
      </c>
      <c r="F81" s="3">
        <v>26025117</v>
      </c>
      <c r="G81" s="3">
        <v>26025117</v>
      </c>
      <c r="H81" s="3">
        <v>48416452</v>
      </c>
      <c r="I81" s="3">
        <v>104116069</v>
      </c>
      <c r="J81" s="3">
        <v>120489223</v>
      </c>
      <c r="K81" s="3">
        <v>129199173</v>
      </c>
    </row>
    <row r="82" spans="1:11" ht="12.75" hidden="1">
      <c r="A82" s="1" t="s">
        <v>70</v>
      </c>
      <c r="B82" s="3">
        <v>47772</v>
      </c>
      <c r="C82" s="3">
        <v>53188</v>
      </c>
      <c r="D82" s="3">
        <v>863147</v>
      </c>
      <c r="E82" s="3">
        <v>97067</v>
      </c>
      <c r="F82" s="3">
        <v>97067</v>
      </c>
      <c r="G82" s="3">
        <v>97067</v>
      </c>
      <c r="H82" s="3">
        <v>770968</v>
      </c>
      <c r="I82" s="3">
        <v>863147</v>
      </c>
      <c r="J82" s="3">
        <v>863147</v>
      </c>
      <c r="K82" s="3">
        <v>863147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2970768000</v>
      </c>
      <c r="F83" s="3">
        <v>3880003000</v>
      </c>
      <c r="G83" s="3">
        <v>3880003000</v>
      </c>
      <c r="H83" s="3">
        <v>3272790844</v>
      </c>
      <c r="I83" s="3">
        <v>3180602000</v>
      </c>
      <c r="J83" s="3">
        <v>3239745000</v>
      </c>
      <c r="K83" s="3">
        <v>3120579000</v>
      </c>
    </row>
    <row r="84" spans="1:11" ht="12.75" hidden="1">
      <c r="A84" s="1" t="s">
        <v>72</v>
      </c>
      <c r="B84" s="3">
        <v>29220004</v>
      </c>
      <c r="C84" s="3">
        <v>106249260</v>
      </c>
      <c r="D84" s="3">
        <v>40294656</v>
      </c>
      <c r="E84" s="3">
        <v>107909885</v>
      </c>
      <c r="F84" s="3">
        <v>54488063</v>
      </c>
      <c r="G84" s="3">
        <v>54488063</v>
      </c>
      <c r="H84" s="3">
        <v>26543594</v>
      </c>
      <c r="I84" s="3">
        <v>63552024</v>
      </c>
      <c r="J84" s="3">
        <v>81585276</v>
      </c>
      <c r="K84" s="3">
        <v>92060037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117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37098118</v>
      </c>
      <c r="C5" s="6">
        <v>40079520</v>
      </c>
      <c r="D5" s="23">
        <v>46605702</v>
      </c>
      <c r="E5" s="24">
        <v>52479263</v>
      </c>
      <c r="F5" s="6">
        <v>52479263</v>
      </c>
      <c r="G5" s="25">
        <v>52479263</v>
      </c>
      <c r="H5" s="26">
        <v>50273434</v>
      </c>
      <c r="I5" s="24">
        <v>46641524</v>
      </c>
      <c r="J5" s="6">
        <v>52238541</v>
      </c>
      <c r="K5" s="25">
        <v>60254641</v>
      </c>
    </row>
    <row r="6" spans="1:11" ht="13.5">
      <c r="A6" s="22" t="s">
        <v>18</v>
      </c>
      <c r="B6" s="6">
        <v>34428722</v>
      </c>
      <c r="C6" s="6">
        <v>33279684</v>
      </c>
      <c r="D6" s="23">
        <v>38443301</v>
      </c>
      <c r="E6" s="24">
        <v>43802597</v>
      </c>
      <c r="F6" s="6">
        <v>43802597</v>
      </c>
      <c r="G6" s="25">
        <v>43802597</v>
      </c>
      <c r="H6" s="26">
        <v>42930530</v>
      </c>
      <c r="I6" s="24">
        <v>48762339</v>
      </c>
      <c r="J6" s="6">
        <v>56045569</v>
      </c>
      <c r="K6" s="25">
        <v>63012090</v>
      </c>
    </row>
    <row r="7" spans="1:11" ht="13.5">
      <c r="A7" s="22" t="s">
        <v>19</v>
      </c>
      <c r="B7" s="6">
        <v>2982865</v>
      </c>
      <c r="C7" s="6">
        <v>4892612</v>
      </c>
      <c r="D7" s="23">
        <v>6818965</v>
      </c>
      <c r="E7" s="24">
        <v>3500000</v>
      </c>
      <c r="F7" s="6">
        <v>4150000</v>
      </c>
      <c r="G7" s="25">
        <v>4150000</v>
      </c>
      <c r="H7" s="26">
        <v>6731999</v>
      </c>
      <c r="I7" s="24">
        <v>4950000</v>
      </c>
      <c r="J7" s="6">
        <v>5157900</v>
      </c>
      <c r="K7" s="25">
        <v>5384848</v>
      </c>
    </row>
    <row r="8" spans="1:11" ht="13.5">
      <c r="A8" s="22" t="s">
        <v>20</v>
      </c>
      <c r="B8" s="6">
        <v>141125391</v>
      </c>
      <c r="C8" s="6">
        <v>155372568</v>
      </c>
      <c r="D8" s="23">
        <v>174635581</v>
      </c>
      <c r="E8" s="24">
        <v>191345500</v>
      </c>
      <c r="F8" s="6">
        <v>229735384</v>
      </c>
      <c r="G8" s="25">
        <v>229735384</v>
      </c>
      <c r="H8" s="26">
        <v>226906097</v>
      </c>
      <c r="I8" s="24">
        <v>200339600</v>
      </c>
      <c r="J8" s="6">
        <v>211711200</v>
      </c>
      <c r="K8" s="25">
        <v>210023100</v>
      </c>
    </row>
    <row r="9" spans="1:11" ht="13.5">
      <c r="A9" s="22" t="s">
        <v>21</v>
      </c>
      <c r="B9" s="6">
        <v>53071043</v>
      </c>
      <c r="C9" s="6">
        <v>16377331</v>
      </c>
      <c r="D9" s="23">
        <v>26942298</v>
      </c>
      <c r="E9" s="24">
        <v>20935121</v>
      </c>
      <c r="F9" s="6">
        <v>8835121</v>
      </c>
      <c r="G9" s="25">
        <v>8835121</v>
      </c>
      <c r="H9" s="26">
        <v>6037789</v>
      </c>
      <c r="I9" s="24">
        <v>8469828</v>
      </c>
      <c r="J9" s="6">
        <v>8825560</v>
      </c>
      <c r="K9" s="25">
        <v>9213882</v>
      </c>
    </row>
    <row r="10" spans="1:11" ht="25.5">
      <c r="A10" s="27" t="s">
        <v>128</v>
      </c>
      <c r="B10" s="28">
        <f>SUM(B5:B9)</f>
        <v>268706139</v>
      </c>
      <c r="C10" s="29">
        <f aca="true" t="shared" si="0" ref="C10:K10">SUM(C5:C9)</f>
        <v>250001715</v>
      </c>
      <c r="D10" s="30">
        <f t="shared" si="0"/>
        <v>293445847</v>
      </c>
      <c r="E10" s="28">
        <f t="shared" si="0"/>
        <v>312062481</v>
      </c>
      <c r="F10" s="29">
        <f t="shared" si="0"/>
        <v>339002365</v>
      </c>
      <c r="G10" s="31">
        <f t="shared" si="0"/>
        <v>339002365</v>
      </c>
      <c r="H10" s="32">
        <f t="shared" si="0"/>
        <v>332879849</v>
      </c>
      <c r="I10" s="28">
        <f t="shared" si="0"/>
        <v>309163291</v>
      </c>
      <c r="J10" s="29">
        <f t="shared" si="0"/>
        <v>333978770</v>
      </c>
      <c r="K10" s="31">
        <f t="shared" si="0"/>
        <v>347888561</v>
      </c>
    </row>
    <row r="11" spans="1:11" ht="13.5">
      <c r="A11" s="22" t="s">
        <v>22</v>
      </c>
      <c r="B11" s="6">
        <v>76925542</v>
      </c>
      <c r="C11" s="6">
        <v>84280433</v>
      </c>
      <c r="D11" s="23">
        <v>99700419</v>
      </c>
      <c r="E11" s="24">
        <v>110037011</v>
      </c>
      <c r="F11" s="6">
        <v>110037011</v>
      </c>
      <c r="G11" s="25">
        <v>110037011</v>
      </c>
      <c r="H11" s="26">
        <v>102503038</v>
      </c>
      <c r="I11" s="24">
        <v>107819048</v>
      </c>
      <c r="J11" s="6">
        <v>112304086</v>
      </c>
      <c r="K11" s="25">
        <v>117191868</v>
      </c>
    </row>
    <row r="12" spans="1:11" ht="13.5">
      <c r="A12" s="22" t="s">
        <v>23</v>
      </c>
      <c r="B12" s="6">
        <v>12665665</v>
      </c>
      <c r="C12" s="6">
        <v>13022835</v>
      </c>
      <c r="D12" s="23">
        <v>13248531</v>
      </c>
      <c r="E12" s="24">
        <v>14087242</v>
      </c>
      <c r="F12" s="6">
        <v>14087242</v>
      </c>
      <c r="G12" s="25">
        <v>14087242</v>
      </c>
      <c r="H12" s="26">
        <v>13619165</v>
      </c>
      <c r="I12" s="24">
        <v>14643023</v>
      </c>
      <c r="J12" s="6">
        <v>15258033</v>
      </c>
      <c r="K12" s="25">
        <v>15929382</v>
      </c>
    </row>
    <row r="13" spans="1:11" ht="13.5">
      <c r="A13" s="22" t="s">
        <v>129</v>
      </c>
      <c r="B13" s="6">
        <v>27987905</v>
      </c>
      <c r="C13" s="6">
        <v>27712442</v>
      </c>
      <c r="D13" s="23">
        <v>30297517</v>
      </c>
      <c r="E13" s="24">
        <v>30187878</v>
      </c>
      <c r="F13" s="6">
        <v>30187878</v>
      </c>
      <c r="G13" s="25">
        <v>30187878</v>
      </c>
      <c r="H13" s="26">
        <v>23785953</v>
      </c>
      <c r="I13" s="24">
        <v>32726445</v>
      </c>
      <c r="J13" s="6">
        <v>33750954</v>
      </c>
      <c r="K13" s="25">
        <v>34001396</v>
      </c>
    </row>
    <row r="14" spans="1:11" ht="13.5">
      <c r="A14" s="22" t="s">
        <v>24</v>
      </c>
      <c r="B14" s="6">
        <v>995534</v>
      </c>
      <c r="C14" s="6">
        <v>679982</v>
      </c>
      <c r="D14" s="23">
        <v>919129</v>
      </c>
      <c r="E14" s="24">
        <v>650000</v>
      </c>
      <c r="F14" s="6">
        <v>650000</v>
      </c>
      <c r="G14" s="25">
        <v>650000</v>
      </c>
      <c r="H14" s="26">
        <v>3404</v>
      </c>
      <c r="I14" s="24">
        <v>400000</v>
      </c>
      <c r="J14" s="6">
        <v>328126</v>
      </c>
      <c r="K14" s="25">
        <v>319726</v>
      </c>
    </row>
    <row r="15" spans="1:11" ht="13.5">
      <c r="A15" s="22" t="s">
        <v>130</v>
      </c>
      <c r="B15" s="6">
        <v>22944333</v>
      </c>
      <c r="C15" s="6">
        <v>36776854</v>
      </c>
      <c r="D15" s="23">
        <v>30058027</v>
      </c>
      <c r="E15" s="24">
        <v>40513613</v>
      </c>
      <c r="F15" s="6">
        <v>33886441</v>
      </c>
      <c r="G15" s="25">
        <v>33886441</v>
      </c>
      <c r="H15" s="26">
        <v>32929884</v>
      </c>
      <c r="I15" s="24">
        <v>37431601</v>
      </c>
      <c r="J15" s="6">
        <v>38775242</v>
      </c>
      <c r="K15" s="25">
        <v>40485750</v>
      </c>
    </row>
    <row r="16" spans="1:11" ht="13.5">
      <c r="A16" s="22" t="s">
        <v>20</v>
      </c>
      <c r="B16" s="6">
        <v>1532961</v>
      </c>
      <c r="C16" s="6">
        <v>1340017</v>
      </c>
      <c r="D16" s="23">
        <v>0</v>
      </c>
      <c r="E16" s="24">
        <v>1622229</v>
      </c>
      <c r="F16" s="6">
        <v>1622229</v>
      </c>
      <c r="G16" s="25">
        <v>1622229</v>
      </c>
      <c r="H16" s="26">
        <v>1556936</v>
      </c>
      <c r="I16" s="24">
        <v>1882829</v>
      </c>
      <c r="J16" s="6">
        <v>1917708</v>
      </c>
      <c r="K16" s="25">
        <v>1999447</v>
      </c>
    </row>
    <row r="17" spans="1:11" ht="13.5">
      <c r="A17" s="22" t="s">
        <v>25</v>
      </c>
      <c r="B17" s="6">
        <v>86813667</v>
      </c>
      <c r="C17" s="6">
        <v>102096632</v>
      </c>
      <c r="D17" s="23">
        <v>112033610</v>
      </c>
      <c r="E17" s="24">
        <v>111918363</v>
      </c>
      <c r="F17" s="6">
        <v>130196633</v>
      </c>
      <c r="G17" s="25">
        <v>130196633</v>
      </c>
      <c r="H17" s="26">
        <v>152440244</v>
      </c>
      <c r="I17" s="24">
        <v>128559503</v>
      </c>
      <c r="J17" s="6">
        <v>130630436</v>
      </c>
      <c r="K17" s="25">
        <v>136280740</v>
      </c>
    </row>
    <row r="18" spans="1:11" ht="13.5">
      <c r="A18" s="33" t="s">
        <v>26</v>
      </c>
      <c r="B18" s="34">
        <f>SUM(B11:B17)</f>
        <v>229865607</v>
      </c>
      <c r="C18" s="35">
        <f aca="true" t="shared" si="1" ref="C18:K18">SUM(C11:C17)</f>
        <v>265909195</v>
      </c>
      <c r="D18" s="36">
        <f t="shared" si="1"/>
        <v>286257233</v>
      </c>
      <c r="E18" s="34">
        <f t="shared" si="1"/>
        <v>309016336</v>
      </c>
      <c r="F18" s="35">
        <f t="shared" si="1"/>
        <v>320667434</v>
      </c>
      <c r="G18" s="37">
        <f t="shared" si="1"/>
        <v>320667434</v>
      </c>
      <c r="H18" s="38">
        <f t="shared" si="1"/>
        <v>326838624</v>
      </c>
      <c r="I18" s="34">
        <f t="shared" si="1"/>
        <v>323462449</v>
      </c>
      <c r="J18" s="35">
        <f t="shared" si="1"/>
        <v>332964585</v>
      </c>
      <c r="K18" s="37">
        <f t="shared" si="1"/>
        <v>346208309</v>
      </c>
    </row>
    <row r="19" spans="1:11" ht="13.5">
      <c r="A19" s="33" t="s">
        <v>27</v>
      </c>
      <c r="B19" s="39">
        <f>+B10-B18</f>
        <v>38840532</v>
      </c>
      <c r="C19" s="40">
        <f aca="true" t="shared" si="2" ref="C19:K19">+C10-C18</f>
        <v>-15907480</v>
      </c>
      <c r="D19" s="41">
        <f t="shared" si="2"/>
        <v>7188614</v>
      </c>
      <c r="E19" s="39">
        <f t="shared" si="2"/>
        <v>3046145</v>
      </c>
      <c r="F19" s="40">
        <f t="shared" si="2"/>
        <v>18334931</v>
      </c>
      <c r="G19" s="42">
        <f t="shared" si="2"/>
        <v>18334931</v>
      </c>
      <c r="H19" s="43">
        <f t="shared" si="2"/>
        <v>6041225</v>
      </c>
      <c r="I19" s="39">
        <f t="shared" si="2"/>
        <v>-14299158</v>
      </c>
      <c r="J19" s="40">
        <f t="shared" si="2"/>
        <v>1014185</v>
      </c>
      <c r="K19" s="42">
        <f t="shared" si="2"/>
        <v>1680252</v>
      </c>
    </row>
    <row r="20" spans="1:11" ht="25.5">
      <c r="A20" s="44" t="s">
        <v>28</v>
      </c>
      <c r="B20" s="45">
        <v>40834381</v>
      </c>
      <c r="C20" s="46">
        <v>39576950</v>
      </c>
      <c r="D20" s="47">
        <v>16279103</v>
      </c>
      <c r="E20" s="45">
        <v>34207500</v>
      </c>
      <c r="F20" s="46">
        <v>44366732</v>
      </c>
      <c r="G20" s="48">
        <v>44366732</v>
      </c>
      <c r="H20" s="49">
        <v>31639053</v>
      </c>
      <c r="I20" s="45">
        <v>35370400</v>
      </c>
      <c r="J20" s="46">
        <v>38041800</v>
      </c>
      <c r="K20" s="48">
        <v>39635900</v>
      </c>
    </row>
    <row r="21" spans="1:11" ht="63.75">
      <c r="A21" s="50" t="s">
        <v>131</v>
      </c>
      <c r="B21" s="51">
        <v>130908</v>
      </c>
      <c r="C21" s="52">
        <v>195649</v>
      </c>
      <c r="D21" s="53">
        <v>2159258</v>
      </c>
      <c r="E21" s="51">
        <v>0</v>
      </c>
      <c r="F21" s="52">
        <v>0</v>
      </c>
      <c r="G21" s="54">
        <v>0</v>
      </c>
      <c r="H21" s="55">
        <v>0</v>
      </c>
      <c r="I21" s="51">
        <v>1170000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79805821</v>
      </c>
      <c r="C22" s="58">
        <f aca="true" t="shared" si="3" ref="C22:K22">SUM(C19:C21)</f>
        <v>23865119</v>
      </c>
      <c r="D22" s="59">
        <f t="shared" si="3"/>
        <v>25626975</v>
      </c>
      <c r="E22" s="57">
        <f t="shared" si="3"/>
        <v>37253645</v>
      </c>
      <c r="F22" s="58">
        <f t="shared" si="3"/>
        <v>62701663</v>
      </c>
      <c r="G22" s="60">
        <f t="shared" si="3"/>
        <v>62701663</v>
      </c>
      <c r="H22" s="61">
        <f t="shared" si="3"/>
        <v>37680278</v>
      </c>
      <c r="I22" s="57">
        <f t="shared" si="3"/>
        <v>22241242</v>
      </c>
      <c r="J22" s="58">
        <f t="shared" si="3"/>
        <v>39055985</v>
      </c>
      <c r="K22" s="60">
        <f t="shared" si="3"/>
        <v>41316152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79805821</v>
      </c>
      <c r="C24" s="40">
        <f aca="true" t="shared" si="4" ref="C24:K24">SUM(C22:C23)</f>
        <v>23865119</v>
      </c>
      <c r="D24" s="41">
        <f t="shared" si="4"/>
        <v>25626975</v>
      </c>
      <c r="E24" s="39">
        <f t="shared" si="4"/>
        <v>37253645</v>
      </c>
      <c r="F24" s="40">
        <f t="shared" si="4"/>
        <v>62701663</v>
      </c>
      <c r="G24" s="42">
        <f t="shared" si="4"/>
        <v>62701663</v>
      </c>
      <c r="H24" s="43">
        <f t="shared" si="4"/>
        <v>37680278</v>
      </c>
      <c r="I24" s="39">
        <f t="shared" si="4"/>
        <v>22241242</v>
      </c>
      <c r="J24" s="40">
        <f t="shared" si="4"/>
        <v>39055985</v>
      </c>
      <c r="K24" s="42">
        <f t="shared" si="4"/>
        <v>41316152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578785183</v>
      </c>
      <c r="C27" s="7">
        <v>590957278</v>
      </c>
      <c r="D27" s="69">
        <v>254467558</v>
      </c>
      <c r="E27" s="70">
        <v>59005493</v>
      </c>
      <c r="F27" s="7">
        <v>93192437</v>
      </c>
      <c r="G27" s="71">
        <v>93192437</v>
      </c>
      <c r="H27" s="72">
        <v>-209066467</v>
      </c>
      <c r="I27" s="70">
        <v>73920399</v>
      </c>
      <c r="J27" s="7">
        <v>43041800</v>
      </c>
      <c r="K27" s="71">
        <v>46135900</v>
      </c>
    </row>
    <row r="28" spans="1:11" ht="13.5">
      <c r="A28" s="73" t="s">
        <v>33</v>
      </c>
      <c r="B28" s="6">
        <v>430165806</v>
      </c>
      <c r="C28" s="6">
        <v>491775808</v>
      </c>
      <c r="D28" s="23">
        <v>151333059</v>
      </c>
      <c r="E28" s="24">
        <v>34157385</v>
      </c>
      <c r="F28" s="6">
        <v>46681644</v>
      </c>
      <c r="G28" s="25">
        <v>46681644</v>
      </c>
      <c r="H28" s="26">
        <v>0</v>
      </c>
      <c r="I28" s="24">
        <v>36540399</v>
      </c>
      <c r="J28" s="6">
        <v>38041800</v>
      </c>
      <c r="K28" s="25">
        <v>39635900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5207317</v>
      </c>
      <c r="C30" s="6">
        <v>3880564</v>
      </c>
      <c r="D30" s="23">
        <v>3880564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95462982</v>
      </c>
      <c r="C31" s="6">
        <v>91095834</v>
      </c>
      <c r="D31" s="23">
        <v>96411062</v>
      </c>
      <c r="E31" s="24">
        <v>2336108</v>
      </c>
      <c r="F31" s="6">
        <v>46510793</v>
      </c>
      <c r="G31" s="25">
        <v>46510793</v>
      </c>
      <c r="H31" s="26">
        <v>0</v>
      </c>
      <c r="I31" s="24">
        <v>37380000</v>
      </c>
      <c r="J31" s="6">
        <v>5000000</v>
      </c>
      <c r="K31" s="25">
        <v>6500000</v>
      </c>
    </row>
    <row r="32" spans="1:11" ht="13.5">
      <c r="A32" s="33" t="s">
        <v>36</v>
      </c>
      <c r="B32" s="7">
        <f>SUM(B28:B31)</f>
        <v>530836105</v>
      </c>
      <c r="C32" s="7">
        <f aca="true" t="shared" si="5" ref="C32:K32">SUM(C28:C31)</f>
        <v>586752206</v>
      </c>
      <c r="D32" s="69">
        <f t="shared" si="5"/>
        <v>251624685</v>
      </c>
      <c r="E32" s="70">
        <f t="shared" si="5"/>
        <v>36493493</v>
      </c>
      <c r="F32" s="7">
        <f t="shared" si="5"/>
        <v>93192437</v>
      </c>
      <c r="G32" s="71">
        <f t="shared" si="5"/>
        <v>93192437</v>
      </c>
      <c r="H32" s="72">
        <f t="shared" si="5"/>
        <v>0</v>
      </c>
      <c r="I32" s="70">
        <f t="shared" si="5"/>
        <v>73920399</v>
      </c>
      <c r="J32" s="7">
        <f t="shared" si="5"/>
        <v>43041800</v>
      </c>
      <c r="K32" s="71">
        <f t="shared" si="5"/>
        <v>46135900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127401763</v>
      </c>
      <c r="C35" s="6">
        <v>113772430</v>
      </c>
      <c r="D35" s="23">
        <v>154064901</v>
      </c>
      <c r="E35" s="24">
        <v>122442652</v>
      </c>
      <c r="F35" s="6">
        <v>171611113</v>
      </c>
      <c r="G35" s="25">
        <v>171611113</v>
      </c>
      <c r="H35" s="26">
        <v>17894174</v>
      </c>
      <c r="I35" s="24">
        <v>118289445</v>
      </c>
      <c r="J35" s="6">
        <v>155070319</v>
      </c>
      <c r="K35" s="25">
        <v>184568113</v>
      </c>
    </row>
    <row r="36" spans="1:11" ht="13.5">
      <c r="A36" s="22" t="s">
        <v>39</v>
      </c>
      <c r="B36" s="6">
        <v>487000104</v>
      </c>
      <c r="C36" s="6">
        <v>502174255</v>
      </c>
      <c r="D36" s="23">
        <v>506993516</v>
      </c>
      <c r="E36" s="24">
        <v>593207366</v>
      </c>
      <c r="F36" s="6">
        <v>574383340</v>
      </c>
      <c r="G36" s="25">
        <v>574383340</v>
      </c>
      <c r="H36" s="26">
        <v>24384715</v>
      </c>
      <c r="I36" s="24">
        <v>620443466</v>
      </c>
      <c r="J36" s="6">
        <v>619148701</v>
      </c>
      <c r="K36" s="25">
        <v>655377429</v>
      </c>
    </row>
    <row r="37" spans="1:11" ht="13.5">
      <c r="A37" s="22" t="s">
        <v>40</v>
      </c>
      <c r="B37" s="6">
        <v>52479792</v>
      </c>
      <c r="C37" s="6">
        <v>33488538</v>
      </c>
      <c r="D37" s="23">
        <v>51107704</v>
      </c>
      <c r="E37" s="24">
        <v>27767655</v>
      </c>
      <c r="F37" s="6">
        <v>23721047</v>
      </c>
      <c r="G37" s="25">
        <v>23721047</v>
      </c>
      <c r="H37" s="26">
        <v>4598520</v>
      </c>
      <c r="I37" s="24">
        <v>16838371</v>
      </c>
      <c r="J37" s="6">
        <v>10332501</v>
      </c>
      <c r="K37" s="25">
        <v>8949832</v>
      </c>
    </row>
    <row r="38" spans="1:11" ht="13.5">
      <c r="A38" s="22" t="s">
        <v>41</v>
      </c>
      <c r="B38" s="6">
        <v>17173250</v>
      </c>
      <c r="C38" s="6">
        <v>14052987</v>
      </c>
      <c r="D38" s="23">
        <v>15832771</v>
      </c>
      <c r="E38" s="24">
        <v>19188596</v>
      </c>
      <c r="F38" s="6">
        <v>20085363</v>
      </c>
      <c r="G38" s="25">
        <v>20085363</v>
      </c>
      <c r="H38" s="26">
        <v>0</v>
      </c>
      <c r="I38" s="24">
        <v>20923609</v>
      </c>
      <c r="J38" s="6">
        <v>21700518</v>
      </c>
      <c r="K38" s="25">
        <v>22385662</v>
      </c>
    </row>
    <row r="39" spans="1:11" ht="13.5">
      <c r="A39" s="22" t="s">
        <v>42</v>
      </c>
      <c r="B39" s="6">
        <v>464943004</v>
      </c>
      <c r="C39" s="6">
        <v>544540041</v>
      </c>
      <c r="D39" s="23">
        <v>568490967</v>
      </c>
      <c r="E39" s="24">
        <v>631440122</v>
      </c>
      <c r="F39" s="6">
        <v>639486380</v>
      </c>
      <c r="G39" s="25">
        <v>639486380</v>
      </c>
      <c r="H39" s="26">
        <v>91</v>
      </c>
      <c r="I39" s="24">
        <v>678729689</v>
      </c>
      <c r="J39" s="6">
        <v>703130016</v>
      </c>
      <c r="K39" s="25">
        <v>767293896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1628071</v>
      </c>
      <c r="C42" s="6">
        <v>1733464</v>
      </c>
      <c r="D42" s="23">
        <v>74118274</v>
      </c>
      <c r="E42" s="24">
        <v>308916921</v>
      </c>
      <c r="F42" s="6">
        <v>138570773</v>
      </c>
      <c r="G42" s="25">
        <v>138570773</v>
      </c>
      <c r="H42" s="26">
        <v>208492248</v>
      </c>
      <c r="I42" s="24">
        <v>43271232</v>
      </c>
      <c r="J42" s="6">
        <v>52593491</v>
      </c>
      <c r="K42" s="25">
        <v>43109445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-93623437</v>
      </c>
      <c r="G43" s="25">
        <v>-93623437</v>
      </c>
      <c r="H43" s="26">
        <v>0</v>
      </c>
      <c r="I43" s="24">
        <v>-73920399</v>
      </c>
      <c r="J43" s="6">
        <v>-43041800</v>
      </c>
      <c r="K43" s="25">
        <v>-46135900</v>
      </c>
    </row>
    <row r="44" spans="1:11" ht="13.5">
      <c r="A44" s="22" t="s">
        <v>46</v>
      </c>
      <c r="B44" s="6">
        <v>4141007</v>
      </c>
      <c r="C44" s="6">
        <v>-3964897</v>
      </c>
      <c r="D44" s="23">
        <v>-60434</v>
      </c>
      <c r="E44" s="24">
        <v>94918</v>
      </c>
      <c r="F44" s="6">
        <v>109473</v>
      </c>
      <c r="G44" s="25">
        <v>109473</v>
      </c>
      <c r="H44" s="26">
        <v>101170</v>
      </c>
      <c r="I44" s="24">
        <v>-37200</v>
      </c>
      <c r="J44" s="6">
        <v>-89150</v>
      </c>
      <c r="K44" s="25">
        <v>-94456</v>
      </c>
    </row>
    <row r="45" spans="1:11" ht="13.5">
      <c r="A45" s="33" t="s">
        <v>47</v>
      </c>
      <c r="B45" s="7">
        <v>5769078</v>
      </c>
      <c r="C45" s="7">
        <v>-2231433</v>
      </c>
      <c r="D45" s="69">
        <v>74057840</v>
      </c>
      <c r="E45" s="70">
        <v>309011839</v>
      </c>
      <c r="F45" s="7">
        <v>76915612</v>
      </c>
      <c r="G45" s="71">
        <v>76915612</v>
      </c>
      <c r="H45" s="72">
        <v>363693800</v>
      </c>
      <c r="I45" s="70">
        <v>51532803</v>
      </c>
      <c r="J45" s="7">
        <v>94530976</v>
      </c>
      <c r="K45" s="71">
        <v>85691261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36030322</v>
      </c>
      <c r="C48" s="6">
        <v>60634564</v>
      </c>
      <c r="D48" s="23">
        <v>111182106</v>
      </c>
      <c r="E48" s="24">
        <v>58758967</v>
      </c>
      <c r="F48" s="6">
        <v>120219329</v>
      </c>
      <c r="G48" s="25">
        <v>120219329</v>
      </c>
      <c r="H48" s="26">
        <v>70707187</v>
      </c>
      <c r="I48" s="24">
        <v>65924889</v>
      </c>
      <c r="J48" s="6">
        <v>103173748</v>
      </c>
      <c r="K48" s="25">
        <v>125210413</v>
      </c>
    </row>
    <row r="49" spans="1:11" ht="13.5">
      <c r="A49" s="22" t="s">
        <v>50</v>
      </c>
      <c r="B49" s="6">
        <f>+B75</f>
        <v>108526023</v>
      </c>
      <c r="C49" s="6">
        <f aca="true" t="shared" si="6" ref="C49:K49">+C75</f>
        <v>93849226</v>
      </c>
      <c r="D49" s="23">
        <f t="shared" si="6"/>
        <v>130972720.36379516</v>
      </c>
      <c r="E49" s="24">
        <f t="shared" si="6"/>
        <v>-9826939.941604152</v>
      </c>
      <c r="F49" s="6">
        <f t="shared" si="6"/>
        <v>-22764855.93353279</v>
      </c>
      <c r="G49" s="25">
        <f t="shared" si="6"/>
        <v>-22764855.93353279</v>
      </c>
      <c r="H49" s="26">
        <f t="shared" si="6"/>
        <v>90472857.06859508</v>
      </c>
      <c r="I49" s="24">
        <f t="shared" si="6"/>
        <v>-6073485.442251436</v>
      </c>
      <c r="J49" s="6">
        <f t="shared" si="6"/>
        <v>-20625649.99154426</v>
      </c>
      <c r="K49" s="25">
        <f t="shared" si="6"/>
        <v>-23226705.44081088</v>
      </c>
    </row>
    <row r="50" spans="1:11" ht="13.5">
      <c r="A50" s="33" t="s">
        <v>51</v>
      </c>
      <c r="B50" s="7">
        <f>+B48-B49</f>
        <v>-72495701</v>
      </c>
      <c r="C50" s="7">
        <f aca="true" t="shared" si="7" ref="C50:K50">+C48-C49</f>
        <v>-33214662</v>
      </c>
      <c r="D50" s="69">
        <f t="shared" si="7"/>
        <v>-19790614.36379516</v>
      </c>
      <c r="E50" s="70">
        <f t="shared" si="7"/>
        <v>68585906.94160415</v>
      </c>
      <c r="F50" s="7">
        <f t="shared" si="7"/>
        <v>142984184.93353277</v>
      </c>
      <c r="G50" s="71">
        <f t="shared" si="7"/>
        <v>142984184.93353277</v>
      </c>
      <c r="H50" s="72">
        <f t="shared" si="7"/>
        <v>-19765670.06859508</v>
      </c>
      <c r="I50" s="70">
        <f t="shared" si="7"/>
        <v>71998374.44225144</v>
      </c>
      <c r="J50" s="7">
        <f t="shared" si="7"/>
        <v>123799397.99154426</v>
      </c>
      <c r="K50" s="71">
        <f t="shared" si="7"/>
        <v>148437118.4408109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428002240</v>
      </c>
      <c r="C53" s="6">
        <v>480335551</v>
      </c>
      <c r="D53" s="23">
        <v>481595279</v>
      </c>
      <c r="E53" s="24">
        <v>590667258</v>
      </c>
      <c r="F53" s="6">
        <v>547338994</v>
      </c>
      <c r="G53" s="25">
        <v>547338994</v>
      </c>
      <c r="H53" s="26">
        <v>19338841</v>
      </c>
      <c r="I53" s="24">
        <v>616531692</v>
      </c>
      <c r="J53" s="6">
        <v>619148701</v>
      </c>
      <c r="K53" s="25">
        <v>655377429</v>
      </c>
    </row>
    <row r="54" spans="1:11" ht="13.5">
      <c r="A54" s="22" t="s">
        <v>54</v>
      </c>
      <c r="B54" s="6">
        <v>0</v>
      </c>
      <c r="C54" s="6">
        <v>27103257</v>
      </c>
      <c r="D54" s="23">
        <v>28966987</v>
      </c>
      <c r="E54" s="24">
        <v>30187878</v>
      </c>
      <c r="F54" s="6">
        <v>30187878</v>
      </c>
      <c r="G54" s="25">
        <v>30187878</v>
      </c>
      <c r="H54" s="26">
        <v>23785953</v>
      </c>
      <c r="I54" s="24">
        <v>32726445</v>
      </c>
      <c r="J54" s="6">
        <v>33750954</v>
      </c>
      <c r="K54" s="25">
        <v>34001396</v>
      </c>
    </row>
    <row r="55" spans="1:11" ht="13.5">
      <c r="A55" s="22" t="s">
        <v>55</v>
      </c>
      <c r="B55" s="6">
        <v>539655614</v>
      </c>
      <c r="C55" s="6">
        <v>555001806</v>
      </c>
      <c r="D55" s="23">
        <v>223616413</v>
      </c>
      <c r="E55" s="24">
        <v>26042385</v>
      </c>
      <c r="F55" s="6">
        <v>45351828</v>
      </c>
      <c r="G55" s="25">
        <v>45351828</v>
      </c>
      <c r="H55" s="26">
        <v>-193155248</v>
      </c>
      <c r="I55" s="24">
        <v>39130836</v>
      </c>
      <c r="J55" s="6">
        <v>27891800</v>
      </c>
      <c r="K55" s="25">
        <v>39635900</v>
      </c>
    </row>
    <row r="56" spans="1:11" ht="13.5">
      <c r="A56" s="22" t="s">
        <v>56</v>
      </c>
      <c r="B56" s="6">
        <v>10093203</v>
      </c>
      <c r="C56" s="6">
        <v>16477865</v>
      </c>
      <c r="D56" s="23">
        <v>9043346</v>
      </c>
      <c r="E56" s="24">
        <v>14380000</v>
      </c>
      <c r="F56" s="6">
        <v>19135000</v>
      </c>
      <c r="G56" s="25">
        <v>19135000</v>
      </c>
      <c r="H56" s="26">
        <v>18067950</v>
      </c>
      <c r="I56" s="24">
        <v>21935000</v>
      </c>
      <c r="J56" s="6">
        <v>22712910</v>
      </c>
      <c r="K56" s="25">
        <v>23524919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505300</v>
      </c>
      <c r="D59" s="23">
        <v>0</v>
      </c>
      <c r="E59" s="24">
        <v>726710</v>
      </c>
      <c r="F59" s="6">
        <v>726710</v>
      </c>
      <c r="G59" s="25">
        <v>726710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15000</v>
      </c>
      <c r="C60" s="6">
        <v>15000</v>
      </c>
      <c r="D60" s="23">
        <v>0</v>
      </c>
      <c r="E60" s="24">
        <v>15388393</v>
      </c>
      <c r="F60" s="6">
        <v>15388393</v>
      </c>
      <c r="G60" s="25">
        <v>15388393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472</v>
      </c>
      <c r="C63" s="98">
        <v>300</v>
      </c>
      <c r="D63" s="99">
        <v>0</v>
      </c>
      <c r="E63" s="97">
        <v>150</v>
      </c>
      <c r="F63" s="98">
        <v>150</v>
      </c>
      <c r="G63" s="99">
        <v>150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0.003520229879862172</v>
      </c>
      <c r="E70" s="5">
        <f t="shared" si="8"/>
        <v>0.7767042168793501</v>
      </c>
      <c r="F70" s="5">
        <f t="shared" si="8"/>
        <v>1.1036216975529154</v>
      </c>
      <c r="G70" s="5">
        <f t="shared" si="8"/>
        <v>1.1036216975529154</v>
      </c>
      <c r="H70" s="5">
        <f t="shared" si="8"/>
        <v>1.63574572263926</v>
      </c>
      <c r="I70" s="5">
        <f t="shared" si="8"/>
        <v>0.7216015968685603</v>
      </c>
      <c r="J70" s="5">
        <f t="shared" si="8"/>
        <v>0.656387020293936</v>
      </c>
      <c r="K70" s="5">
        <f t="shared" si="8"/>
        <v>0.5961340120988132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309506</v>
      </c>
      <c r="E71" s="2">
        <f t="shared" si="9"/>
        <v>76956921</v>
      </c>
      <c r="F71" s="2">
        <f t="shared" si="9"/>
        <v>109237992</v>
      </c>
      <c r="G71" s="2">
        <f t="shared" si="9"/>
        <v>109237992</v>
      </c>
      <c r="H71" s="2">
        <f t="shared" si="9"/>
        <v>156131324</v>
      </c>
      <c r="I71" s="2">
        <f t="shared" si="9"/>
        <v>70092126</v>
      </c>
      <c r="J71" s="2">
        <f t="shared" si="9"/>
        <v>72259693</v>
      </c>
      <c r="K71" s="2">
        <f t="shared" si="9"/>
        <v>74605557</v>
      </c>
    </row>
    <row r="72" spans="1:11" ht="12.75" hidden="1">
      <c r="A72" s="1" t="s">
        <v>136</v>
      </c>
      <c r="B72" s="2">
        <f>+B77</f>
        <v>73984403</v>
      </c>
      <c r="C72" s="2">
        <f aca="true" t="shared" si="10" ref="C72:K72">+C77</f>
        <v>75885851</v>
      </c>
      <c r="D72" s="2">
        <f t="shared" si="10"/>
        <v>87922099</v>
      </c>
      <c r="E72" s="2">
        <f t="shared" si="10"/>
        <v>99081374</v>
      </c>
      <c r="F72" s="2">
        <f t="shared" si="10"/>
        <v>98981374</v>
      </c>
      <c r="G72" s="2">
        <f t="shared" si="10"/>
        <v>98981374</v>
      </c>
      <c r="H72" s="2">
        <f t="shared" si="10"/>
        <v>95449630</v>
      </c>
      <c r="I72" s="2">
        <f t="shared" si="10"/>
        <v>97134106</v>
      </c>
      <c r="J72" s="2">
        <f t="shared" si="10"/>
        <v>110087023</v>
      </c>
      <c r="K72" s="2">
        <f t="shared" si="10"/>
        <v>125148969</v>
      </c>
    </row>
    <row r="73" spans="1:11" ht="12.75" hidden="1">
      <c r="A73" s="1" t="s">
        <v>137</v>
      </c>
      <c r="B73" s="2">
        <f>+B74</f>
        <v>-38978283</v>
      </c>
      <c r="C73" s="2">
        <f aca="true" t="shared" si="11" ref="C73:K73">+(C78+C80+C81+C82)-(B78+B80+B81+B82)</f>
        <v>-38228979</v>
      </c>
      <c r="D73" s="2">
        <f t="shared" si="11"/>
        <v>-10726328</v>
      </c>
      <c r="E73" s="2">
        <f t="shared" si="11"/>
        <v>21272147</v>
      </c>
      <c r="F73" s="2">
        <f>+(F78+F80+F81+F82)-(D78+D80+D81+D82)</f>
        <v>8508989</v>
      </c>
      <c r="G73" s="2">
        <f>+(G78+G80+G81+G82)-(D78+D80+D81+D82)</f>
        <v>8508989</v>
      </c>
      <c r="H73" s="2">
        <f>+(H78+H80+H81+H82)-(D78+D80+D81+D82)</f>
        <v>-94588805</v>
      </c>
      <c r="I73" s="2">
        <f>+(I78+I80+I81+I82)-(E78+E80+E81+E82)</f>
        <v>-11835386</v>
      </c>
      <c r="J73" s="2">
        <f t="shared" si="11"/>
        <v>-443291</v>
      </c>
      <c r="K73" s="2">
        <f t="shared" si="11"/>
        <v>7417130</v>
      </c>
    </row>
    <row r="74" spans="1:11" ht="12.75" hidden="1">
      <c r="A74" s="1" t="s">
        <v>138</v>
      </c>
      <c r="B74" s="2">
        <f>+TREND(C74:E74)</f>
        <v>-38978283</v>
      </c>
      <c r="C74" s="2">
        <f>+C73</f>
        <v>-38228979</v>
      </c>
      <c r="D74" s="2">
        <f aca="true" t="shared" si="12" ref="D74:K74">+D73</f>
        <v>-10726328</v>
      </c>
      <c r="E74" s="2">
        <f t="shared" si="12"/>
        <v>21272147</v>
      </c>
      <c r="F74" s="2">
        <f t="shared" si="12"/>
        <v>8508989</v>
      </c>
      <c r="G74" s="2">
        <f t="shared" si="12"/>
        <v>8508989</v>
      </c>
      <c r="H74" s="2">
        <f t="shared" si="12"/>
        <v>-94588805</v>
      </c>
      <c r="I74" s="2">
        <f t="shared" si="12"/>
        <v>-11835386</v>
      </c>
      <c r="J74" s="2">
        <f t="shared" si="12"/>
        <v>-443291</v>
      </c>
      <c r="K74" s="2">
        <f t="shared" si="12"/>
        <v>7417130</v>
      </c>
    </row>
    <row r="75" spans="1:11" ht="12.75" hidden="1">
      <c r="A75" s="1" t="s">
        <v>139</v>
      </c>
      <c r="B75" s="2">
        <f>+B84-(((B80+B81+B78)*B70)-B79)</f>
        <v>108526023</v>
      </c>
      <c r="C75" s="2">
        <f aca="true" t="shared" si="13" ref="C75:K75">+C84-(((C80+C81+C78)*C70)-C79)</f>
        <v>93849226</v>
      </c>
      <c r="D75" s="2">
        <f t="shared" si="13"/>
        <v>130972720.36379516</v>
      </c>
      <c r="E75" s="2">
        <f t="shared" si="13"/>
        <v>-9826939.941604152</v>
      </c>
      <c r="F75" s="2">
        <f t="shared" si="13"/>
        <v>-22764855.93353279</v>
      </c>
      <c r="G75" s="2">
        <f t="shared" si="13"/>
        <v>-22764855.93353279</v>
      </c>
      <c r="H75" s="2">
        <f t="shared" si="13"/>
        <v>90472857.06859508</v>
      </c>
      <c r="I75" s="2">
        <f t="shared" si="13"/>
        <v>-6073485.442251436</v>
      </c>
      <c r="J75" s="2">
        <f t="shared" si="13"/>
        <v>-20625649.99154426</v>
      </c>
      <c r="K75" s="2">
        <f t="shared" si="13"/>
        <v>-23226705.44081088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73984403</v>
      </c>
      <c r="C77" s="3">
        <v>75885851</v>
      </c>
      <c r="D77" s="3">
        <v>87922099</v>
      </c>
      <c r="E77" s="3">
        <v>99081374</v>
      </c>
      <c r="F77" s="3">
        <v>98981374</v>
      </c>
      <c r="G77" s="3">
        <v>98981374</v>
      </c>
      <c r="H77" s="3">
        <v>95449630</v>
      </c>
      <c r="I77" s="3">
        <v>97134106</v>
      </c>
      <c r="J77" s="3">
        <v>110087023</v>
      </c>
      <c r="K77" s="3">
        <v>125148969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45023996</v>
      </c>
      <c r="C79" s="3">
        <v>28833668</v>
      </c>
      <c r="D79" s="3">
        <v>47108882</v>
      </c>
      <c r="E79" s="3">
        <v>27557061</v>
      </c>
      <c r="F79" s="3">
        <v>22960736</v>
      </c>
      <c r="G79" s="3">
        <v>22960736</v>
      </c>
      <c r="H79" s="3">
        <v>1601164</v>
      </c>
      <c r="I79" s="3">
        <v>15826090</v>
      </c>
      <c r="J79" s="3">
        <v>9236943</v>
      </c>
      <c r="K79" s="3">
        <v>7886211</v>
      </c>
    </row>
    <row r="80" spans="1:11" ht="12.75" hidden="1">
      <c r="A80" s="1" t="s">
        <v>68</v>
      </c>
      <c r="B80" s="3">
        <v>40091849</v>
      </c>
      <c r="C80" s="3">
        <v>66414404</v>
      </c>
      <c r="D80" s="3">
        <v>68854074</v>
      </c>
      <c r="E80" s="3">
        <v>59175273</v>
      </c>
      <c r="F80" s="3">
        <v>52330361</v>
      </c>
      <c r="G80" s="3">
        <v>52330361</v>
      </c>
      <c r="H80" s="3">
        <v>-26778337</v>
      </c>
      <c r="I80" s="3">
        <v>44093016</v>
      </c>
      <c r="J80" s="3">
        <v>48643980</v>
      </c>
      <c r="K80" s="3">
        <v>56014360</v>
      </c>
    </row>
    <row r="81" spans="1:11" ht="12.75" hidden="1">
      <c r="A81" s="1" t="s">
        <v>69</v>
      </c>
      <c r="B81" s="3">
        <v>50766584</v>
      </c>
      <c r="C81" s="3">
        <v>-13784950</v>
      </c>
      <c r="D81" s="3">
        <v>-26950948</v>
      </c>
      <c r="E81" s="3">
        <v>4000000</v>
      </c>
      <c r="F81" s="3">
        <v>-1918246</v>
      </c>
      <c r="G81" s="3">
        <v>-1918246</v>
      </c>
      <c r="H81" s="3">
        <v>-25907342</v>
      </c>
      <c r="I81" s="3">
        <v>7246871</v>
      </c>
      <c r="J81" s="3">
        <v>2252616</v>
      </c>
      <c r="K81" s="3">
        <v>2299366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309506</v>
      </c>
      <c r="E83" s="3">
        <v>76956921</v>
      </c>
      <c r="F83" s="3">
        <v>109237992</v>
      </c>
      <c r="G83" s="3">
        <v>109237992</v>
      </c>
      <c r="H83" s="3">
        <v>156131324</v>
      </c>
      <c r="I83" s="3">
        <v>70092126</v>
      </c>
      <c r="J83" s="3">
        <v>72259693</v>
      </c>
      <c r="K83" s="3">
        <v>74605557</v>
      </c>
    </row>
    <row r="84" spans="1:11" ht="12.75" hidden="1">
      <c r="A84" s="1" t="s">
        <v>72</v>
      </c>
      <c r="B84" s="3">
        <v>63502027</v>
      </c>
      <c r="C84" s="3">
        <v>65015558</v>
      </c>
      <c r="D84" s="3">
        <v>84011347</v>
      </c>
      <c r="E84" s="3">
        <v>11684500</v>
      </c>
      <c r="F84" s="3">
        <v>9910312</v>
      </c>
      <c r="G84" s="3">
        <v>9910312</v>
      </c>
      <c r="H84" s="3">
        <v>2691319</v>
      </c>
      <c r="I84" s="3">
        <v>15147369</v>
      </c>
      <c r="J84" s="3">
        <v>3545272</v>
      </c>
      <c r="K84" s="3">
        <v>3649879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118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403204243</v>
      </c>
      <c r="C5" s="6">
        <v>452500385</v>
      </c>
      <c r="D5" s="23">
        <v>501471445</v>
      </c>
      <c r="E5" s="24">
        <v>527978184</v>
      </c>
      <c r="F5" s="6">
        <v>527978184</v>
      </c>
      <c r="G5" s="25">
        <v>527978184</v>
      </c>
      <c r="H5" s="26">
        <v>534668720</v>
      </c>
      <c r="I5" s="24">
        <v>577128216</v>
      </c>
      <c r="J5" s="6">
        <v>594052064</v>
      </c>
      <c r="K5" s="25">
        <v>611873625</v>
      </c>
    </row>
    <row r="6" spans="1:11" ht="13.5">
      <c r="A6" s="22" t="s">
        <v>18</v>
      </c>
      <c r="B6" s="6">
        <v>812088692</v>
      </c>
      <c r="C6" s="6">
        <v>875492220</v>
      </c>
      <c r="D6" s="23">
        <v>905134863</v>
      </c>
      <c r="E6" s="24">
        <v>984895128</v>
      </c>
      <c r="F6" s="6">
        <v>959486093</v>
      </c>
      <c r="G6" s="25">
        <v>959486093</v>
      </c>
      <c r="H6" s="26">
        <v>878695025</v>
      </c>
      <c r="I6" s="24">
        <v>1144362535</v>
      </c>
      <c r="J6" s="6">
        <v>1211087556</v>
      </c>
      <c r="K6" s="25">
        <v>1280232475</v>
      </c>
    </row>
    <row r="7" spans="1:11" ht="13.5">
      <c r="A7" s="22" t="s">
        <v>19</v>
      </c>
      <c r="B7" s="6">
        <v>31077420</v>
      </c>
      <c r="C7" s="6">
        <v>40733869</v>
      </c>
      <c r="D7" s="23">
        <v>43548078</v>
      </c>
      <c r="E7" s="24">
        <v>38703672</v>
      </c>
      <c r="F7" s="6">
        <v>33844734</v>
      </c>
      <c r="G7" s="25">
        <v>33844734</v>
      </c>
      <c r="H7" s="26">
        <v>23786603</v>
      </c>
      <c r="I7" s="24">
        <v>27024094</v>
      </c>
      <c r="J7" s="6">
        <v>26899107</v>
      </c>
      <c r="K7" s="25">
        <v>27928846</v>
      </c>
    </row>
    <row r="8" spans="1:11" ht="13.5">
      <c r="A8" s="22" t="s">
        <v>20</v>
      </c>
      <c r="B8" s="6">
        <v>161353434</v>
      </c>
      <c r="C8" s="6">
        <v>195031458</v>
      </c>
      <c r="D8" s="23">
        <v>184749465</v>
      </c>
      <c r="E8" s="24">
        <v>220387836</v>
      </c>
      <c r="F8" s="6">
        <v>252198844</v>
      </c>
      <c r="G8" s="25">
        <v>252198844</v>
      </c>
      <c r="H8" s="26">
        <v>235818904</v>
      </c>
      <c r="I8" s="24">
        <v>228202247</v>
      </c>
      <c r="J8" s="6">
        <v>238298363</v>
      </c>
      <c r="K8" s="25">
        <v>234022628</v>
      </c>
    </row>
    <row r="9" spans="1:11" ht="13.5">
      <c r="A9" s="22" t="s">
        <v>21</v>
      </c>
      <c r="B9" s="6">
        <v>77391396</v>
      </c>
      <c r="C9" s="6">
        <v>69072228</v>
      </c>
      <c r="D9" s="23">
        <v>76989271</v>
      </c>
      <c r="E9" s="24">
        <v>103830144</v>
      </c>
      <c r="F9" s="6">
        <v>100171810</v>
      </c>
      <c r="G9" s="25">
        <v>100171810</v>
      </c>
      <c r="H9" s="26">
        <v>81588462</v>
      </c>
      <c r="I9" s="24">
        <v>83136205</v>
      </c>
      <c r="J9" s="6">
        <v>99960651</v>
      </c>
      <c r="K9" s="25">
        <v>104091161</v>
      </c>
    </row>
    <row r="10" spans="1:11" ht="25.5">
      <c r="A10" s="27" t="s">
        <v>128</v>
      </c>
      <c r="B10" s="28">
        <f>SUM(B5:B9)</f>
        <v>1485115185</v>
      </c>
      <c r="C10" s="29">
        <f aca="true" t="shared" si="0" ref="C10:K10">SUM(C5:C9)</f>
        <v>1632830160</v>
      </c>
      <c r="D10" s="30">
        <f t="shared" si="0"/>
        <v>1711893122</v>
      </c>
      <c r="E10" s="28">
        <f t="shared" si="0"/>
        <v>1875794964</v>
      </c>
      <c r="F10" s="29">
        <f t="shared" si="0"/>
        <v>1873679665</v>
      </c>
      <c r="G10" s="31">
        <f t="shared" si="0"/>
        <v>1873679665</v>
      </c>
      <c r="H10" s="32">
        <f t="shared" si="0"/>
        <v>1754557714</v>
      </c>
      <c r="I10" s="28">
        <f t="shared" si="0"/>
        <v>2059853297</v>
      </c>
      <c r="J10" s="29">
        <f t="shared" si="0"/>
        <v>2170297741</v>
      </c>
      <c r="K10" s="31">
        <f t="shared" si="0"/>
        <v>2258148735</v>
      </c>
    </row>
    <row r="11" spans="1:11" ht="13.5">
      <c r="A11" s="22" t="s">
        <v>22</v>
      </c>
      <c r="B11" s="6">
        <v>334643593</v>
      </c>
      <c r="C11" s="6">
        <v>357891445</v>
      </c>
      <c r="D11" s="23">
        <v>401188779</v>
      </c>
      <c r="E11" s="24">
        <v>474992328</v>
      </c>
      <c r="F11" s="6">
        <v>472124618</v>
      </c>
      <c r="G11" s="25">
        <v>472124618</v>
      </c>
      <c r="H11" s="26">
        <v>423480167</v>
      </c>
      <c r="I11" s="24">
        <v>511231774</v>
      </c>
      <c r="J11" s="6">
        <v>543249983</v>
      </c>
      <c r="K11" s="25">
        <v>569538576</v>
      </c>
    </row>
    <row r="12" spans="1:11" ht="13.5">
      <c r="A12" s="22" t="s">
        <v>23</v>
      </c>
      <c r="B12" s="6">
        <v>21811650</v>
      </c>
      <c r="C12" s="6">
        <v>22293002</v>
      </c>
      <c r="D12" s="23">
        <v>22560037</v>
      </c>
      <c r="E12" s="24">
        <v>25357932</v>
      </c>
      <c r="F12" s="6">
        <v>25059615</v>
      </c>
      <c r="G12" s="25">
        <v>25059615</v>
      </c>
      <c r="H12" s="26">
        <v>22847707</v>
      </c>
      <c r="I12" s="24">
        <v>25399471</v>
      </c>
      <c r="J12" s="6">
        <v>26669446</v>
      </c>
      <c r="K12" s="25">
        <v>28002915</v>
      </c>
    </row>
    <row r="13" spans="1:11" ht="13.5">
      <c r="A13" s="22" t="s">
        <v>129</v>
      </c>
      <c r="B13" s="6">
        <v>70332407</v>
      </c>
      <c r="C13" s="6">
        <v>70863364</v>
      </c>
      <c r="D13" s="23">
        <v>81046827</v>
      </c>
      <c r="E13" s="24">
        <v>95176356</v>
      </c>
      <c r="F13" s="6">
        <v>95176355</v>
      </c>
      <c r="G13" s="25">
        <v>95176355</v>
      </c>
      <c r="H13" s="26">
        <v>77364694</v>
      </c>
      <c r="I13" s="24">
        <v>98446096</v>
      </c>
      <c r="J13" s="6">
        <v>103368404</v>
      </c>
      <c r="K13" s="25">
        <v>108536825</v>
      </c>
    </row>
    <row r="14" spans="1:11" ht="13.5">
      <c r="A14" s="22" t="s">
        <v>24</v>
      </c>
      <c r="B14" s="6">
        <v>23102860</v>
      </c>
      <c r="C14" s="6">
        <v>22222847</v>
      </c>
      <c r="D14" s="23">
        <v>21503557</v>
      </c>
      <c r="E14" s="24">
        <v>30152400</v>
      </c>
      <c r="F14" s="6">
        <v>21002221</v>
      </c>
      <c r="G14" s="25">
        <v>21002221</v>
      </c>
      <c r="H14" s="26">
        <v>20023659</v>
      </c>
      <c r="I14" s="24">
        <v>24894223</v>
      </c>
      <c r="J14" s="6">
        <v>33329456</v>
      </c>
      <c r="K14" s="25">
        <v>36234930</v>
      </c>
    </row>
    <row r="15" spans="1:11" ht="13.5">
      <c r="A15" s="22" t="s">
        <v>130</v>
      </c>
      <c r="B15" s="6">
        <v>614992971</v>
      </c>
      <c r="C15" s="6">
        <v>644057948</v>
      </c>
      <c r="D15" s="23">
        <v>725882594</v>
      </c>
      <c r="E15" s="24">
        <v>802125240</v>
      </c>
      <c r="F15" s="6">
        <v>784154187</v>
      </c>
      <c r="G15" s="25">
        <v>784154187</v>
      </c>
      <c r="H15" s="26">
        <v>692913819</v>
      </c>
      <c r="I15" s="24">
        <v>909653408</v>
      </c>
      <c r="J15" s="6">
        <v>938795232</v>
      </c>
      <c r="K15" s="25">
        <v>978922684</v>
      </c>
    </row>
    <row r="16" spans="1:11" ht="13.5">
      <c r="A16" s="22" t="s">
        <v>20</v>
      </c>
      <c r="B16" s="6">
        <v>727715</v>
      </c>
      <c r="C16" s="6">
        <v>6813925</v>
      </c>
      <c r="D16" s="23">
        <v>5738511</v>
      </c>
      <c r="E16" s="24">
        <v>6900012</v>
      </c>
      <c r="F16" s="6">
        <v>5974012</v>
      </c>
      <c r="G16" s="25">
        <v>5974012</v>
      </c>
      <c r="H16" s="26">
        <v>3549043</v>
      </c>
      <c r="I16" s="24">
        <v>7030116</v>
      </c>
      <c r="J16" s="6">
        <v>6700790</v>
      </c>
      <c r="K16" s="25">
        <v>6968821</v>
      </c>
    </row>
    <row r="17" spans="1:11" ht="13.5">
      <c r="A17" s="22" t="s">
        <v>25</v>
      </c>
      <c r="B17" s="6">
        <v>279734423</v>
      </c>
      <c r="C17" s="6">
        <v>338271077</v>
      </c>
      <c r="D17" s="23">
        <v>353225912</v>
      </c>
      <c r="E17" s="24">
        <v>456244956</v>
      </c>
      <c r="F17" s="6">
        <v>485114399</v>
      </c>
      <c r="G17" s="25">
        <v>485114399</v>
      </c>
      <c r="H17" s="26">
        <v>271358962</v>
      </c>
      <c r="I17" s="24">
        <v>499605177</v>
      </c>
      <c r="J17" s="6">
        <v>531258158</v>
      </c>
      <c r="K17" s="25">
        <v>543552736</v>
      </c>
    </row>
    <row r="18" spans="1:11" ht="13.5">
      <c r="A18" s="33" t="s">
        <v>26</v>
      </c>
      <c r="B18" s="34">
        <f>SUM(B11:B17)</f>
        <v>1345345619</v>
      </c>
      <c r="C18" s="35">
        <f aca="true" t="shared" si="1" ref="C18:K18">SUM(C11:C17)</f>
        <v>1462413608</v>
      </c>
      <c r="D18" s="36">
        <f t="shared" si="1"/>
        <v>1611146217</v>
      </c>
      <c r="E18" s="34">
        <f t="shared" si="1"/>
        <v>1890949224</v>
      </c>
      <c r="F18" s="35">
        <f t="shared" si="1"/>
        <v>1888605407</v>
      </c>
      <c r="G18" s="37">
        <f t="shared" si="1"/>
        <v>1888605407</v>
      </c>
      <c r="H18" s="38">
        <f t="shared" si="1"/>
        <v>1511538051</v>
      </c>
      <c r="I18" s="34">
        <f t="shared" si="1"/>
        <v>2076260265</v>
      </c>
      <c r="J18" s="35">
        <f t="shared" si="1"/>
        <v>2183371469</v>
      </c>
      <c r="K18" s="37">
        <f t="shared" si="1"/>
        <v>2271757487</v>
      </c>
    </row>
    <row r="19" spans="1:11" ht="13.5">
      <c r="A19" s="33" t="s">
        <v>27</v>
      </c>
      <c r="B19" s="39">
        <f>+B10-B18</f>
        <v>139769566</v>
      </c>
      <c r="C19" s="40">
        <f aca="true" t="shared" si="2" ref="C19:K19">+C10-C18</f>
        <v>170416552</v>
      </c>
      <c r="D19" s="41">
        <f t="shared" si="2"/>
        <v>100746905</v>
      </c>
      <c r="E19" s="39">
        <f t="shared" si="2"/>
        <v>-15154260</v>
      </c>
      <c r="F19" s="40">
        <f t="shared" si="2"/>
        <v>-14925742</v>
      </c>
      <c r="G19" s="42">
        <f t="shared" si="2"/>
        <v>-14925742</v>
      </c>
      <c r="H19" s="43">
        <f t="shared" si="2"/>
        <v>243019663</v>
      </c>
      <c r="I19" s="39">
        <f t="shared" si="2"/>
        <v>-16406968</v>
      </c>
      <c r="J19" s="40">
        <f t="shared" si="2"/>
        <v>-13073728</v>
      </c>
      <c r="K19" s="42">
        <f t="shared" si="2"/>
        <v>-13608752</v>
      </c>
    </row>
    <row r="20" spans="1:11" ht="25.5">
      <c r="A20" s="44" t="s">
        <v>28</v>
      </c>
      <c r="B20" s="45">
        <v>62110437</v>
      </c>
      <c r="C20" s="46">
        <v>66496449</v>
      </c>
      <c r="D20" s="47">
        <v>69116288</v>
      </c>
      <c r="E20" s="45">
        <v>83949744</v>
      </c>
      <c r="F20" s="46">
        <v>84628615</v>
      </c>
      <c r="G20" s="48">
        <v>84628615</v>
      </c>
      <c r="H20" s="49">
        <v>56906311</v>
      </c>
      <c r="I20" s="45">
        <v>88744497</v>
      </c>
      <c r="J20" s="46">
        <v>68567970</v>
      </c>
      <c r="K20" s="48">
        <v>66377500</v>
      </c>
    </row>
    <row r="21" spans="1:11" ht="63.75">
      <c r="A21" s="50" t="s">
        <v>131</v>
      </c>
      <c r="B21" s="51">
        <v>21564172</v>
      </c>
      <c r="C21" s="52">
        <v>17391722</v>
      </c>
      <c r="D21" s="53">
        <v>14071385</v>
      </c>
      <c r="E21" s="51">
        <v>15247716</v>
      </c>
      <c r="F21" s="52">
        <v>26414564</v>
      </c>
      <c r="G21" s="54">
        <v>26414564</v>
      </c>
      <c r="H21" s="55">
        <v>22903838</v>
      </c>
      <c r="I21" s="51">
        <v>18180102</v>
      </c>
      <c r="J21" s="52">
        <v>16810607</v>
      </c>
      <c r="K21" s="54">
        <v>17651137</v>
      </c>
    </row>
    <row r="22" spans="1:11" ht="25.5">
      <c r="A22" s="56" t="s">
        <v>132</v>
      </c>
      <c r="B22" s="57">
        <f>SUM(B19:B21)</f>
        <v>223444175</v>
      </c>
      <c r="C22" s="58">
        <f aca="true" t="shared" si="3" ref="C22:K22">SUM(C19:C21)</f>
        <v>254304723</v>
      </c>
      <c r="D22" s="59">
        <f t="shared" si="3"/>
        <v>183934578</v>
      </c>
      <c r="E22" s="57">
        <f t="shared" si="3"/>
        <v>84043200</v>
      </c>
      <c r="F22" s="58">
        <f t="shared" si="3"/>
        <v>96117437</v>
      </c>
      <c r="G22" s="60">
        <f t="shared" si="3"/>
        <v>96117437</v>
      </c>
      <c r="H22" s="61">
        <f t="shared" si="3"/>
        <v>322829812</v>
      </c>
      <c r="I22" s="57">
        <f t="shared" si="3"/>
        <v>90517631</v>
      </c>
      <c r="J22" s="58">
        <f t="shared" si="3"/>
        <v>72304849</v>
      </c>
      <c r="K22" s="60">
        <f t="shared" si="3"/>
        <v>70419885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223444175</v>
      </c>
      <c r="C24" s="40">
        <f aca="true" t="shared" si="4" ref="C24:K24">SUM(C22:C23)</f>
        <v>254304723</v>
      </c>
      <c r="D24" s="41">
        <f t="shared" si="4"/>
        <v>183934578</v>
      </c>
      <c r="E24" s="39">
        <f t="shared" si="4"/>
        <v>84043200</v>
      </c>
      <c r="F24" s="40">
        <f t="shared" si="4"/>
        <v>96117437</v>
      </c>
      <c r="G24" s="42">
        <f t="shared" si="4"/>
        <v>96117437</v>
      </c>
      <c r="H24" s="43">
        <f t="shared" si="4"/>
        <v>322829812</v>
      </c>
      <c r="I24" s="39">
        <f t="shared" si="4"/>
        <v>90517631</v>
      </c>
      <c r="J24" s="40">
        <f t="shared" si="4"/>
        <v>72304849</v>
      </c>
      <c r="K24" s="42">
        <f t="shared" si="4"/>
        <v>70419885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162425991</v>
      </c>
      <c r="C27" s="7">
        <v>92937271</v>
      </c>
      <c r="D27" s="69">
        <v>55658947</v>
      </c>
      <c r="E27" s="70">
        <v>295382305</v>
      </c>
      <c r="F27" s="7">
        <v>235267125</v>
      </c>
      <c r="G27" s="71">
        <v>235267125</v>
      </c>
      <c r="H27" s="72">
        <v>144039982</v>
      </c>
      <c r="I27" s="70">
        <v>321401054</v>
      </c>
      <c r="J27" s="7">
        <v>336069747</v>
      </c>
      <c r="K27" s="71">
        <v>207207082</v>
      </c>
    </row>
    <row r="28" spans="1:11" ht="13.5">
      <c r="A28" s="73" t="s">
        <v>33</v>
      </c>
      <c r="B28" s="6">
        <v>0</v>
      </c>
      <c r="C28" s="6">
        <v>0</v>
      </c>
      <c r="D28" s="23">
        <v>0</v>
      </c>
      <c r="E28" s="24">
        <v>95249126</v>
      </c>
      <c r="F28" s="6">
        <v>95637338</v>
      </c>
      <c r="G28" s="25">
        <v>95637338</v>
      </c>
      <c r="H28" s="26">
        <v>0</v>
      </c>
      <c r="I28" s="24">
        <v>96313529</v>
      </c>
      <c r="J28" s="6">
        <v>59838315</v>
      </c>
      <c r="K28" s="25">
        <v>86719565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42000000</v>
      </c>
      <c r="F30" s="6">
        <v>15000000</v>
      </c>
      <c r="G30" s="25">
        <v>15000000</v>
      </c>
      <c r="H30" s="26">
        <v>0</v>
      </c>
      <c r="I30" s="24">
        <v>5000000</v>
      </c>
      <c r="J30" s="6">
        <v>70000000</v>
      </c>
      <c r="K30" s="25">
        <v>69000000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158133179</v>
      </c>
      <c r="F31" s="6">
        <v>124629787</v>
      </c>
      <c r="G31" s="25">
        <v>124629787</v>
      </c>
      <c r="H31" s="26">
        <v>0</v>
      </c>
      <c r="I31" s="24">
        <v>220087525</v>
      </c>
      <c r="J31" s="6">
        <v>206231432</v>
      </c>
      <c r="K31" s="25">
        <v>51487517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295382305</v>
      </c>
      <c r="F32" s="7">
        <f t="shared" si="5"/>
        <v>235267125</v>
      </c>
      <c r="G32" s="71">
        <f t="shared" si="5"/>
        <v>235267125</v>
      </c>
      <c r="H32" s="72">
        <f t="shared" si="5"/>
        <v>0</v>
      </c>
      <c r="I32" s="70">
        <f t="shared" si="5"/>
        <v>321401054</v>
      </c>
      <c r="J32" s="7">
        <f t="shared" si="5"/>
        <v>336069747</v>
      </c>
      <c r="K32" s="71">
        <f t="shared" si="5"/>
        <v>207207082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732487808</v>
      </c>
      <c r="C35" s="6">
        <v>957533049</v>
      </c>
      <c r="D35" s="23">
        <v>1036241833</v>
      </c>
      <c r="E35" s="24">
        <v>1162201657</v>
      </c>
      <c r="F35" s="6">
        <v>1268583745</v>
      </c>
      <c r="G35" s="25">
        <v>1268583745</v>
      </c>
      <c r="H35" s="26">
        <v>1154321113</v>
      </c>
      <c r="I35" s="24">
        <v>1257616346</v>
      </c>
      <c r="J35" s="6">
        <v>1254030125</v>
      </c>
      <c r="K35" s="25">
        <v>1298178896</v>
      </c>
    </row>
    <row r="36" spans="1:11" ht="13.5">
      <c r="A36" s="22" t="s">
        <v>39</v>
      </c>
      <c r="B36" s="6">
        <v>2143349657</v>
      </c>
      <c r="C36" s="6">
        <v>2292441889</v>
      </c>
      <c r="D36" s="23">
        <v>2391460567</v>
      </c>
      <c r="E36" s="24">
        <v>2688985996</v>
      </c>
      <c r="F36" s="6">
        <v>2512137619</v>
      </c>
      <c r="G36" s="25">
        <v>2512137619</v>
      </c>
      <c r="H36" s="26">
        <v>2446093924</v>
      </c>
      <c r="I36" s="24">
        <v>2738559269</v>
      </c>
      <c r="J36" s="6">
        <v>2974325420</v>
      </c>
      <c r="K36" s="25">
        <v>3076213852</v>
      </c>
    </row>
    <row r="37" spans="1:11" ht="13.5">
      <c r="A37" s="22" t="s">
        <v>40</v>
      </c>
      <c r="B37" s="6">
        <v>421834365</v>
      </c>
      <c r="C37" s="6">
        <v>505559879</v>
      </c>
      <c r="D37" s="23">
        <v>543693891</v>
      </c>
      <c r="E37" s="24">
        <v>584242192</v>
      </c>
      <c r="F37" s="6">
        <v>670062984</v>
      </c>
      <c r="G37" s="25">
        <v>670062984</v>
      </c>
      <c r="H37" s="26">
        <v>379133688</v>
      </c>
      <c r="I37" s="24">
        <v>704208754</v>
      </c>
      <c r="J37" s="6">
        <v>792450331</v>
      </c>
      <c r="K37" s="25">
        <v>797270666</v>
      </c>
    </row>
    <row r="38" spans="1:11" ht="13.5">
      <c r="A38" s="22" t="s">
        <v>41</v>
      </c>
      <c r="B38" s="6">
        <v>274605439</v>
      </c>
      <c r="C38" s="6">
        <v>256499372</v>
      </c>
      <c r="D38" s="23">
        <v>235280543</v>
      </c>
      <c r="E38" s="24">
        <v>337446264</v>
      </c>
      <c r="F38" s="6">
        <v>340669578</v>
      </c>
      <c r="G38" s="25">
        <v>340669578</v>
      </c>
      <c r="H38" s="26">
        <v>234280554</v>
      </c>
      <c r="I38" s="24">
        <v>331644198</v>
      </c>
      <c r="J38" s="6">
        <v>403277703</v>
      </c>
      <c r="K38" s="25">
        <v>474074558</v>
      </c>
    </row>
    <row r="39" spans="1:11" ht="13.5">
      <c r="A39" s="22" t="s">
        <v>42</v>
      </c>
      <c r="B39" s="6">
        <v>1955953476</v>
      </c>
      <c r="C39" s="6">
        <v>2233610975</v>
      </c>
      <c r="D39" s="23">
        <v>2464793434</v>
      </c>
      <c r="E39" s="24">
        <v>2929499195</v>
      </c>
      <c r="F39" s="6">
        <v>2769988794</v>
      </c>
      <c r="G39" s="25">
        <v>2769988794</v>
      </c>
      <c r="H39" s="26">
        <v>2987000913</v>
      </c>
      <c r="I39" s="24">
        <v>2960322693</v>
      </c>
      <c r="J39" s="6">
        <v>3032627596</v>
      </c>
      <c r="K39" s="25">
        <v>3103047532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1573531851</v>
      </c>
      <c r="C42" s="6">
        <v>1753476368</v>
      </c>
      <c r="D42" s="23">
        <v>1792087829</v>
      </c>
      <c r="E42" s="24">
        <v>339366609</v>
      </c>
      <c r="F42" s="6">
        <v>401346283</v>
      </c>
      <c r="G42" s="25">
        <v>401346283</v>
      </c>
      <c r="H42" s="26">
        <v>1939585509</v>
      </c>
      <c r="I42" s="24">
        <v>192290069</v>
      </c>
      <c r="J42" s="6">
        <v>258548127</v>
      </c>
      <c r="K42" s="25">
        <v>197886183</v>
      </c>
    </row>
    <row r="43" spans="1:11" ht="13.5">
      <c r="A43" s="22" t="s">
        <v>45</v>
      </c>
      <c r="B43" s="6">
        <v>-34751159</v>
      </c>
      <c r="C43" s="6">
        <v>-69925373</v>
      </c>
      <c r="D43" s="23">
        <v>-151393753</v>
      </c>
      <c r="E43" s="24">
        <v>-273568907</v>
      </c>
      <c r="F43" s="6">
        <v>-216647282</v>
      </c>
      <c r="G43" s="25">
        <v>-216647282</v>
      </c>
      <c r="H43" s="26">
        <v>-146917318</v>
      </c>
      <c r="I43" s="24">
        <v>-321401054</v>
      </c>
      <c r="J43" s="6">
        <v>-337519747</v>
      </c>
      <c r="K43" s="25">
        <v>-207207082</v>
      </c>
    </row>
    <row r="44" spans="1:11" ht="13.5">
      <c r="A44" s="22" t="s">
        <v>46</v>
      </c>
      <c r="B44" s="6">
        <v>37222154</v>
      </c>
      <c r="C44" s="6">
        <v>1521112</v>
      </c>
      <c r="D44" s="23">
        <v>1765655</v>
      </c>
      <c r="E44" s="24">
        <v>6781657</v>
      </c>
      <c r="F44" s="6">
        <v>14076433</v>
      </c>
      <c r="G44" s="25">
        <v>14076433</v>
      </c>
      <c r="H44" s="26">
        <v>0</v>
      </c>
      <c r="I44" s="24">
        <v>-6527240</v>
      </c>
      <c r="J44" s="6">
        <v>50543470</v>
      </c>
      <c r="K44" s="25">
        <v>44430357</v>
      </c>
    </row>
    <row r="45" spans="1:11" ht="13.5">
      <c r="A45" s="33" t="s">
        <v>47</v>
      </c>
      <c r="B45" s="7">
        <v>1961936183</v>
      </c>
      <c r="C45" s="7">
        <v>1737732232</v>
      </c>
      <c r="D45" s="69">
        <v>1474196344</v>
      </c>
      <c r="E45" s="70">
        <v>730599359</v>
      </c>
      <c r="F45" s="7">
        <v>946342653</v>
      </c>
      <c r="G45" s="71">
        <v>946342653</v>
      </c>
      <c r="H45" s="72">
        <v>580460770</v>
      </c>
      <c r="I45" s="70">
        <v>596050915</v>
      </c>
      <c r="J45" s="7">
        <v>584721923</v>
      </c>
      <c r="K45" s="71">
        <v>609305381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503772305</v>
      </c>
      <c r="C48" s="6">
        <v>698055080</v>
      </c>
      <c r="D48" s="23">
        <v>779151701</v>
      </c>
      <c r="E48" s="24">
        <v>669652234</v>
      </c>
      <c r="F48" s="6">
        <v>940955329</v>
      </c>
      <c r="G48" s="25">
        <v>940955329</v>
      </c>
      <c r="H48" s="26">
        <v>971053680</v>
      </c>
      <c r="I48" s="24">
        <v>623023683</v>
      </c>
      <c r="J48" s="6">
        <v>594595535</v>
      </c>
      <c r="K48" s="25">
        <v>619178993</v>
      </c>
    </row>
    <row r="49" spans="1:11" ht="13.5">
      <c r="A49" s="22" t="s">
        <v>50</v>
      </c>
      <c r="B49" s="6">
        <f>+B75</f>
        <v>199159712.27802983</v>
      </c>
      <c r="C49" s="6">
        <f aca="true" t="shared" si="6" ref="C49:K49">+C75</f>
        <v>281861095.3294601</v>
      </c>
      <c r="D49" s="23">
        <f t="shared" si="6"/>
        <v>321143502.33034265</v>
      </c>
      <c r="E49" s="24">
        <f t="shared" si="6"/>
        <v>388070670.1089893</v>
      </c>
      <c r="F49" s="6">
        <f t="shared" si="6"/>
        <v>581508805.0828173</v>
      </c>
      <c r="G49" s="25">
        <f t="shared" si="6"/>
        <v>581508805.0828173</v>
      </c>
      <c r="H49" s="26">
        <f t="shared" si="6"/>
        <v>285746644.10300386</v>
      </c>
      <c r="I49" s="24">
        <f t="shared" si="6"/>
        <v>268543310.39160645</v>
      </c>
      <c r="J49" s="6">
        <f t="shared" si="6"/>
        <v>391635291.97750485</v>
      </c>
      <c r="K49" s="25">
        <f t="shared" si="6"/>
        <v>403648821.1648499</v>
      </c>
    </row>
    <row r="50" spans="1:11" ht="13.5">
      <c r="A50" s="33" t="s">
        <v>51</v>
      </c>
      <c r="B50" s="7">
        <f>+B48-B49</f>
        <v>304612592.7219702</v>
      </c>
      <c r="C50" s="7">
        <f aca="true" t="shared" si="7" ref="C50:K50">+C48-C49</f>
        <v>416193984.6705399</v>
      </c>
      <c r="D50" s="69">
        <f t="shared" si="7"/>
        <v>458008198.66965735</v>
      </c>
      <c r="E50" s="70">
        <f t="shared" si="7"/>
        <v>281581563.8910107</v>
      </c>
      <c r="F50" s="7">
        <f t="shared" si="7"/>
        <v>359446523.9171827</v>
      </c>
      <c r="G50" s="71">
        <f t="shared" si="7"/>
        <v>359446523.9171827</v>
      </c>
      <c r="H50" s="72">
        <f t="shared" si="7"/>
        <v>685307035.8969961</v>
      </c>
      <c r="I50" s="70">
        <f t="shared" si="7"/>
        <v>354480372.60839355</v>
      </c>
      <c r="J50" s="7">
        <f t="shared" si="7"/>
        <v>202960243.02249515</v>
      </c>
      <c r="K50" s="71">
        <f t="shared" si="7"/>
        <v>215530171.83515012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1987007640</v>
      </c>
      <c r="C53" s="6">
        <v>2130214365</v>
      </c>
      <c r="D53" s="23">
        <v>2167688589</v>
      </c>
      <c r="E53" s="24">
        <v>2526135416</v>
      </c>
      <c r="F53" s="6">
        <v>2291520778</v>
      </c>
      <c r="G53" s="25">
        <v>2291520778</v>
      </c>
      <c r="H53" s="26">
        <v>2228225498</v>
      </c>
      <c r="I53" s="24">
        <v>2636573330</v>
      </c>
      <c r="J53" s="6">
        <v>2714209243</v>
      </c>
      <c r="K53" s="25">
        <v>2816097675</v>
      </c>
    </row>
    <row r="54" spans="1:11" ht="13.5">
      <c r="A54" s="22" t="s">
        <v>54</v>
      </c>
      <c r="B54" s="6">
        <v>0</v>
      </c>
      <c r="C54" s="6">
        <v>70044493</v>
      </c>
      <c r="D54" s="23">
        <v>73249944</v>
      </c>
      <c r="E54" s="24">
        <v>95176356</v>
      </c>
      <c r="F54" s="6">
        <v>88176355</v>
      </c>
      <c r="G54" s="25">
        <v>88176355</v>
      </c>
      <c r="H54" s="26">
        <v>77364694</v>
      </c>
      <c r="I54" s="24">
        <v>88446096</v>
      </c>
      <c r="J54" s="6">
        <v>92868404</v>
      </c>
      <c r="K54" s="25">
        <v>97511825</v>
      </c>
    </row>
    <row r="55" spans="1:11" ht="13.5">
      <c r="A55" s="22" t="s">
        <v>55</v>
      </c>
      <c r="B55" s="6">
        <v>83744875</v>
      </c>
      <c r="C55" s="6">
        <v>0</v>
      </c>
      <c r="D55" s="23">
        <v>43952276</v>
      </c>
      <c r="E55" s="24">
        <v>59100794</v>
      </c>
      <c r="F55" s="6">
        <v>67511964</v>
      </c>
      <c r="G55" s="25">
        <v>67511964</v>
      </c>
      <c r="H55" s="26">
        <v>57790312</v>
      </c>
      <c r="I55" s="24">
        <v>81504459</v>
      </c>
      <c r="J55" s="6">
        <v>154171725</v>
      </c>
      <c r="K55" s="25">
        <v>70524532</v>
      </c>
    </row>
    <row r="56" spans="1:11" ht="13.5">
      <c r="A56" s="22" t="s">
        <v>56</v>
      </c>
      <c r="B56" s="6">
        <v>41247443</v>
      </c>
      <c r="C56" s="6">
        <v>44294341</v>
      </c>
      <c r="D56" s="23">
        <v>38917079</v>
      </c>
      <c r="E56" s="24">
        <v>54577656</v>
      </c>
      <c r="F56" s="6">
        <v>57327365</v>
      </c>
      <c r="G56" s="25">
        <v>57327365</v>
      </c>
      <c r="H56" s="26">
        <v>50717209</v>
      </c>
      <c r="I56" s="24">
        <v>58382778</v>
      </c>
      <c r="J56" s="6">
        <v>62259216</v>
      </c>
      <c r="K56" s="25">
        <v>64749573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1.1358872002298475</v>
      </c>
      <c r="C70" s="5">
        <f aca="true" t="shared" si="8" ref="C70:K70">IF(ISERROR(C71/C72),0,(C71/C72))</f>
        <v>1.1123762399812414</v>
      </c>
      <c r="D70" s="5">
        <f t="shared" si="8"/>
        <v>1.0494456451454581</v>
      </c>
      <c r="E70" s="5">
        <f t="shared" si="8"/>
        <v>1.0462109190677455</v>
      </c>
      <c r="F70" s="5">
        <f t="shared" si="8"/>
        <v>1.0729566561085462</v>
      </c>
      <c r="G70" s="5">
        <f t="shared" si="8"/>
        <v>1.0729566561085462</v>
      </c>
      <c r="H70" s="5">
        <f t="shared" si="8"/>
        <v>1.123469893461015</v>
      </c>
      <c r="I70" s="5">
        <f t="shared" si="8"/>
        <v>0.9653304526561265</v>
      </c>
      <c r="J70" s="5">
        <f t="shared" si="8"/>
        <v>0.9161651267576729</v>
      </c>
      <c r="K70" s="5">
        <f t="shared" si="8"/>
        <v>0.9168307015586318</v>
      </c>
    </row>
    <row r="71" spans="1:11" ht="12.75" hidden="1">
      <c r="A71" s="1" t="s">
        <v>135</v>
      </c>
      <c r="B71" s="2">
        <f>+B83</f>
        <v>1455402668</v>
      </c>
      <c r="C71" s="2">
        <f aca="true" t="shared" si="9" ref="C71:K71">+C83</f>
        <v>1541454176</v>
      </c>
      <c r="D71" s="2">
        <f t="shared" si="9"/>
        <v>1553993614</v>
      </c>
      <c r="E71" s="2">
        <f t="shared" si="9"/>
        <v>1676054562</v>
      </c>
      <c r="F71" s="2">
        <f t="shared" si="9"/>
        <v>1690396228</v>
      </c>
      <c r="G71" s="2">
        <f t="shared" si="9"/>
        <v>1690396228</v>
      </c>
      <c r="H71" s="2">
        <f t="shared" si="9"/>
        <v>1674510182</v>
      </c>
      <c r="I71" s="2">
        <f t="shared" si="9"/>
        <v>1730555712</v>
      </c>
      <c r="J71" s="2">
        <f t="shared" si="9"/>
        <v>1734333074</v>
      </c>
      <c r="K71" s="2">
        <f t="shared" si="9"/>
        <v>1818560479</v>
      </c>
    </row>
    <row r="72" spans="1:11" ht="12.75" hidden="1">
      <c r="A72" s="1" t="s">
        <v>136</v>
      </c>
      <c r="B72" s="2">
        <f>+B77</f>
        <v>1281291547</v>
      </c>
      <c r="C72" s="2">
        <f aca="true" t="shared" si="10" ref="C72:K72">+C77</f>
        <v>1385730943</v>
      </c>
      <c r="D72" s="2">
        <f t="shared" si="10"/>
        <v>1480775704</v>
      </c>
      <c r="E72" s="2">
        <f t="shared" si="10"/>
        <v>1602023580</v>
      </c>
      <c r="F72" s="2">
        <f t="shared" si="10"/>
        <v>1575456211</v>
      </c>
      <c r="G72" s="2">
        <f t="shared" si="10"/>
        <v>1575456211</v>
      </c>
      <c r="H72" s="2">
        <f t="shared" si="10"/>
        <v>1490480690</v>
      </c>
      <c r="I72" s="2">
        <f t="shared" si="10"/>
        <v>1792708090</v>
      </c>
      <c r="J72" s="2">
        <f t="shared" si="10"/>
        <v>1893035462</v>
      </c>
      <c r="K72" s="2">
        <f t="shared" si="10"/>
        <v>1983529212</v>
      </c>
    </row>
    <row r="73" spans="1:11" ht="12.75" hidden="1">
      <c r="A73" s="1" t="s">
        <v>137</v>
      </c>
      <c r="B73" s="2">
        <f>+B74</f>
        <v>-11616497.666666701</v>
      </c>
      <c r="C73" s="2">
        <f aca="true" t="shared" si="11" ref="C73:K73">+(C78+C80+C81+C82)-(B78+B80+B81+B82)</f>
        <v>32405956</v>
      </c>
      <c r="D73" s="2">
        <f t="shared" si="11"/>
        <v>-1733785</v>
      </c>
      <c r="E73" s="2">
        <f t="shared" si="11"/>
        <v>228261196</v>
      </c>
      <c r="F73" s="2">
        <f>+(F78+F80+F81+F82)-(D78+D80+D81+D82)</f>
        <v>72583191</v>
      </c>
      <c r="G73" s="2">
        <f>+(G78+G80+G81+G82)-(D78+D80+D81+D82)</f>
        <v>72583191</v>
      </c>
      <c r="H73" s="2">
        <f>+(H78+H80+H81+H82)-(D78+D80+D81+D82)</f>
        <v>-79766276</v>
      </c>
      <c r="I73" s="2">
        <f>+(I78+I80+I81+I82)-(E78+E80+E81+E82)</f>
        <v>149080600</v>
      </c>
      <c r="J73" s="2">
        <f t="shared" si="11"/>
        <v>20879819</v>
      </c>
      <c r="K73" s="2">
        <f t="shared" si="11"/>
        <v>21454149</v>
      </c>
    </row>
    <row r="74" spans="1:11" ht="12.75" hidden="1">
      <c r="A74" s="1" t="s">
        <v>138</v>
      </c>
      <c r="B74" s="2">
        <f>+TREND(C74:E74)</f>
        <v>-11616497.666666701</v>
      </c>
      <c r="C74" s="2">
        <f>+C73</f>
        <v>32405956</v>
      </c>
      <c r="D74" s="2">
        <f aca="true" t="shared" si="12" ref="D74:K74">+D73</f>
        <v>-1733785</v>
      </c>
      <c r="E74" s="2">
        <f t="shared" si="12"/>
        <v>228261196</v>
      </c>
      <c r="F74" s="2">
        <f t="shared" si="12"/>
        <v>72583191</v>
      </c>
      <c r="G74" s="2">
        <f t="shared" si="12"/>
        <v>72583191</v>
      </c>
      <c r="H74" s="2">
        <f t="shared" si="12"/>
        <v>-79766276</v>
      </c>
      <c r="I74" s="2">
        <f t="shared" si="12"/>
        <v>149080600</v>
      </c>
      <c r="J74" s="2">
        <f t="shared" si="12"/>
        <v>20879819</v>
      </c>
      <c r="K74" s="2">
        <f t="shared" si="12"/>
        <v>21454149</v>
      </c>
    </row>
    <row r="75" spans="1:11" ht="12.75" hidden="1">
      <c r="A75" s="1" t="s">
        <v>139</v>
      </c>
      <c r="B75" s="2">
        <f>+B84-(((B80+B81+B78)*B70)-B79)</f>
        <v>199159712.27802983</v>
      </c>
      <c r="C75" s="2">
        <f aca="true" t="shared" si="13" ref="C75:K75">+C84-(((C80+C81+C78)*C70)-C79)</f>
        <v>281861095.3294601</v>
      </c>
      <c r="D75" s="2">
        <f t="shared" si="13"/>
        <v>321143502.33034265</v>
      </c>
      <c r="E75" s="2">
        <f t="shared" si="13"/>
        <v>388070670.1089893</v>
      </c>
      <c r="F75" s="2">
        <f t="shared" si="13"/>
        <v>581508805.0828173</v>
      </c>
      <c r="G75" s="2">
        <f t="shared" si="13"/>
        <v>581508805.0828173</v>
      </c>
      <c r="H75" s="2">
        <f t="shared" si="13"/>
        <v>285746644.10300386</v>
      </c>
      <c r="I75" s="2">
        <f t="shared" si="13"/>
        <v>268543310.39160645</v>
      </c>
      <c r="J75" s="2">
        <f t="shared" si="13"/>
        <v>391635291.97750485</v>
      </c>
      <c r="K75" s="2">
        <f t="shared" si="13"/>
        <v>403648821.1648499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1281291547</v>
      </c>
      <c r="C77" s="3">
        <v>1385730943</v>
      </c>
      <c r="D77" s="3">
        <v>1480775704</v>
      </c>
      <c r="E77" s="3">
        <v>1602023580</v>
      </c>
      <c r="F77" s="3">
        <v>1575456211</v>
      </c>
      <c r="G77" s="3">
        <v>1575456211</v>
      </c>
      <c r="H77" s="3">
        <v>1490480690</v>
      </c>
      <c r="I77" s="3">
        <v>1792708090</v>
      </c>
      <c r="J77" s="3">
        <v>1893035462</v>
      </c>
      <c r="K77" s="3">
        <v>1983529212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623055</v>
      </c>
      <c r="F78" s="3">
        <v>609906</v>
      </c>
      <c r="G78" s="3">
        <v>609906</v>
      </c>
      <c r="H78" s="3">
        <v>0</v>
      </c>
      <c r="I78" s="3">
        <v>609906</v>
      </c>
      <c r="J78" s="3">
        <v>609906</v>
      </c>
      <c r="K78" s="3">
        <v>609906</v>
      </c>
    </row>
    <row r="79" spans="1:11" ht="12.75" hidden="1">
      <c r="A79" s="1" t="s">
        <v>67</v>
      </c>
      <c r="B79" s="3">
        <v>346988238</v>
      </c>
      <c r="C79" s="3">
        <v>433558723</v>
      </c>
      <c r="D79" s="3">
        <v>480415399</v>
      </c>
      <c r="E79" s="3">
        <v>524128315</v>
      </c>
      <c r="F79" s="3">
        <v>619225186</v>
      </c>
      <c r="G79" s="3">
        <v>619225186</v>
      </c>
      <c r="H79" s="3">
        <v>305963038</v>
      </c>
      <c r="I79" s="3">
        <v>646193099</v>
      </c>
      <c r="J79" s="3">
        <v>751120780</v>
      </c>
      <c r="K79" s="3">
        <v>776318475</v>
      </c>
    </row>
    <row r="80" spans="1:11" ht="12.75" hidden="1">
      <c r="A80" s="1" t="s">
        <v>68</v>
      </c>
      <c r="B80" s="3">
        <v>186667065</v>
      </c>
      <c r="C80" s="3">
        <v>200075141</v>
      </c>
      <c r="D80" s="3">
        <v>196008386</v>
      </c>
      <c r="E80" s="3">
        <v>335483938</v>
      </c>
      <c r="F80" s="3">
        <v>181896397</v>
      </c>
      <c r="G80" s="3">
        <v>181896397</v>
      </c>
      <c r="H80" s="3">
        <v>115569950</v>
      </c>
      <c r="I80" s="3">
        <v>357733038</v>
      </c>
      <c r="J80" s="3">
        <v>378702099</v>
      </c>
      <c r="K80" s="3">
        <v>401471460</v>
      </c>
    </row>
    <row r="81" spans="1:11" ht="12.75" hidden="1">
      <c r="A81" s="1" t="s">
        <v>69</v>
      </c>
      <c r="B81" s="3">
        <v>34685709</v>
      </c>
      <c r="C81" s="3">
        <v>53697077</v>
      </c>
      <c r="D81" s="3">
        <v>56045473</v>
      </c>
      <c r="E81" s="3">
        <v>144532136</v>
      </c>
      <c r="F81" s="3">
        <v>142423747</v>
      </c>
      <c r="G81" s="3">
        <v>142423747</v>
      </c>
      <c r="H81" s="3">
        <v>56735276</v>
      </c>
      <c r="I81" s="3">
        <v>271341262</v>
      </c>
      <c r="J81" s="3">
        <v>271246681</v>
      </c>
      <c r="K81" s="3">
        <v>269925062</v>
      </c>
    </row>
    <row r="82" spans="1:11" ht="12.75" hidden="1">
      <c r="A82" s="1" t="s">
        <v>70</v>
      </c>
      <c r="B82" s="3">
        <v>352988</v>
      </c>
      <c r="C82" s="3">
        <v>339500</v>
      </c>
      <c r="D82" s="3">
        <v>324074</v>
      </c>
      <c r="E82" s="3">
        <v>0</v>
      </c>
      <c r="F82" s="3">
        <v>31074</v>
      </c>
      <c r="G82" s="3">
        <v>31074</v>
      </c>
      <c r="H82" s="3">
        <v>306431</v>
      </c>
      <c r="I82" s="3">
        <v>35523</v>
      </c>
      <c r="J82" s="3">
        <v>40862</v>
      </c>
      <c r="K82" s="3">
        <v>47269</v>
      </c>
    </row>
    <row r="83" spans="1:11" ht="12.75" hidden="1">
      <c r="A83" s="1" t="s">
        <v>71</v>
      </c>
      <c r="B83" s="3">
        <v>1455402668</v>
      </c>
      <c r="C83" s="3">
        <v>1541454176</v>
      </c>
      <c r="D83" s="3">
        <v>1553993614</v>
      </c>
      <c r="E83" s="3">
        <v>1676054562</v>
      </c>
      <c r="F83" s="3">
        <v>1690396228</v>
      </c>
      <c r="G83" s="3">
        <v>1690396228</v>
      </c>
      <c r="H83" s="3">
        <v>1674510182</v>
      </c>
      <c r="I83" s="3">
        <v>1730555712</v>
      </c>
      <c r="J83" s="3">
        <v>1734333074</v>
      </c>
      <c r="K83" s="3">
        <v>1818560479</v>
      </c>
    </row>
    <row r="84" spans="1:11" ht="12.75" hidden="1">
      <c r="A84" s="1" t="s">
        <v>72</v>
      </c>
      <c r="B84" s="3">
        <v>103603257</v>
      </c>
      <c r="C84" s="3">
        <v>130592558</v>
      </c>
      <c r="D84" s="3">
        <v>105244928</v>
      </c>
      <c r="E84" s="3">
        <v>366792260</v>
      </c>
      <c r="F84" s="3">
        <v>310919479</v>
      </c>
      <c r="G84" s="3">
        <v>310919479</v>
      </c>
      <c r="H84" s="3">
        <v>173363340</v>
      </c>
      <c r="I84" s="3">
        <v>230203551</v>
      </c>
      <c r="J84" s="3">
        <v>236533693</v>
      </c>
      <c r="K84" s="3">
        <v>243446471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119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13668416</v>
      </c>
      <c r="C5" s="6">
        <v>13056877</v>
      </c>
      <c r="D5" s="23">
        <v>17308097</v>
      </c>
      <c r="E5" s="24">
        <v>18988936</v>
      </c>
      <c r="F5" s="6">
        <v>18988936</v>
      </c>
      <c r="G5" s="25">
        <v>18988936</v>
      </c>
      <c r="H5" s="26">
        <v>18136202</v>
      </c>
      <c r="I5" s="24">
        <v>18836557</v>
      </c>
      <c r="J5" s="6">
        <v>19627692</v>
      </c>
      <c r="K5" s="25">
        <v>20491311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100000</v>
      </c>
      <c r="F6" s="6">
        <v>33478</v>
      </c>
      <c r="G6" s="25">
        <v>33478</v>
      </c>
      <c r="H6" s="26">
        <v>36828</v>
      </c>
      <c r="I6" s="24">
        <v>100000</v>
      </c>
      <c r="J6" s="6">
        <v>104200</v>
      </c>
      <c r="K6" s="25">
        <v>108785</v>
      </c>
    </row>
    <row r="7" spans="1:11" ht="13.5">
      <c r="A7" s="22" t="s">
        <v>19</v>
      </c>
      <c r="B7" s="6">
        <v>10483658</v>
      </c>
      <c r="C7" s="6">
        <v>9687933</v>
      </c>
      <c r="D7" s="23">
        <v>8279887</v>
      </c>
      <c r="E7" s="24">
        <v>11000000</v>
      </c>
      <c r="F7" s="6">
        <v>6000000</v>
      </c>
      <c r="G7" s="25">
        <v>6000000</v>
      </c>
      <c r="H7" s="26">
        <v>5303572</v>
      </c>
      <c r="I7" s="24">
        <v>6500000</v>
      </c>
      <c r="J7" s="6">
        <v>10000000</v>
      </c>
      <c r="K7" s="25">
        <v>10440000</v>
      </c>
    </row>
    <row r="8" spans="1:11" ht="13.5">
      <c r="A8" s="22" t="s">
        <v>20</v>
      </c>
      <c r="B8" s="6">
        <v>123980407</v>
      </c>
      <c r="C8" s="6">
        <v>139889707</v>
      </c>
      <c r="D8" s="23">
        <v>150582000</v>
      </c>
      <c r="E8" s="24">
        <v>165845000</v>
      </c>
      <c r="F8" s="6">
        <v>195746600</v>
      </c>
      <c r="G8" s="25">
        <v>195746600</v>
      </c>
      <c r="H8" s="26">
        <v>194683274</v>
      </c>
      <c r="I8" s="24">
        <v>172688000</v>
      </c>
      <c r="J8" s="6">
        <v>179229000</v>
      </c>
      <c r="K8" s="25">
        <v>175727000</v>
      </c>
    </row>
    <row r="9" spans="1:11" ht="13.5">
      <c r="A9" s="22" t="s">
        <v>21</v>
      </c>
      <c r="B9" s="6">
        <v>1448691</v>
      </c>
      <c r="C9" s="6">
        <v>2273757</v>
      </c>
      <c r="D9" s="23">
        <v>2572275</v>
      </c>
      <c r="E9" s="24">
        <v>1964000</v>
      </c>
      <c r="F9" s="6">
        <v>2543381</v>
      </c>
      <c r="G9" s="25">
        <v>2543381</v>
      </c>
      <c r="H9" s="26">
        <v>2839372</v>
      </c>
      <c r="I9" s="24">
        <v>2030325</v>
      </c>
      <c r="J9" s="6">
        <v>2115598</v>
      </c>
      <c r="K9" s="25">
        <v>2208686</v>
      </c>
    </row>
    <row r="10" spans="1:11" ht="25.5">
      <c r="A10" s="27" t="s">
        <v>128</v>
      </c>
      <c r="B10" s="28">
        <f>SUM(B5:B9)</f>
        <v>149581172</v>
      </c>
      <c r="C10" s="29">
        <f aca="true" t="shared" si="0" ref="C10:K10">SUM(C5:C9)</f>
        <v>164908274</v>
      </c>
      <c r="D10" s="30">
        <f t="shared" si="0"/>
        <v>178742259</v>
      </c>
      <c r="E10" s="28">
        <f t="shared" si="0"/>
        <v>197897936</v>
      </c>
      <c r="F10" s="29">
        <f t="shared" si="0"/>
        <v>223312395</v>
      </c>
      <c r="G10" s="31">
        <f t="shared" si="0"/>
        <v>223312395</v>
      </c>
      <c r="H10" s="32">
        <f t="shared" si="0"/>
        <v>220999248</v>
      </c>
      <c r="I10" s="28">
        <f t="shared" si="0"/>
        <v>200154882</v>
      </c>
      <c r="J10" s="29">
        <f t="shared" si="0"/>
        <v>211076490</v>
      </c>
      <c r="K10" s="31">
        <f t="shared" si="0"/>
        <v>208975782</v>
      </c>
    </row>
    <row r="11" spans="1:11" ht="13.5">
      <c r="A11" s="22" t="s">
        <v>22</v>
      </c>
      <c r="B11" s="6">
        <v>36304937</v>
      </c>
      <c r="C11" s="6">
        <v>49886592</v>
      </c>
      <c r="D11" s="23">
        <v>55688643</v>
      </c>
      <c r="E11" s="24">
        <v>66202256</v>
      </c>
      <c r="F11" s="6">
        <v>63666625</v>
      </c>
      <c r="G11" s="25">
        <v>63666625</v>
      </c>
      <c r="H11" s="26">
        <v>59380745</v>
      </c>
      <c r="I11" s="24">
        <v>71169745</v>
      </c>
      <c r="J11" s="6">
        <v>74366361</v>
      </c>
      <c r="K11" s="25">
        <v>77629936</v>
      </c>
    </row>
    <row r="12" spans="1:11" ht="13.5">
      <c r="A12" s="22" t="s">
        <v>23</v>
      </c>
      <c r="B12" s="6">
        <v>17011363</v>
      </c>
      <c r="C12" s="6">
        <v>13868408</v>
      </c>
      <c r="D12" s="23">
        <v>14436353</v>
      </c>
      <c r="E12" s="24">
        <v>16246709</v>
      </c>
      <c r="F12" s="6">
        <v>16246709</v>
      </c>
      <c r="G12" s="25">
        <v>16246709</v>
      </c>
      <c r="H12" s="26">
        <v>14219357</v>
      </c>
      <c r="I12" s="24">
        <v>16246709</v>
      </c>
      <c r="J12" s="6">
        <v>16929071</v>
      </c>
      <c r="K12" s="25">
        <v>17673951</v>
      </c>
    </row>
    <row r="13" spans="1:11" ht="13.5">
      <c r="A13" s="22" t="s">
        <v>129</v>
      </c>
      <c r="B13" s="6">
        <v>17760443</v>
      </c>
      <c r="C13" s="6">
        <v>17408895</v>
      </c>
      <c r="D13" s="23">
        <v>21474236</v>
      </c>
      <c r="E13" s="24">
        <v>21999999</v>
      </c>
      <c r="F13" s="6">
        <v>22708672</v>
      </c>
      <c r="G13" s="25">
        <v>22708672</v>
      </c>
      <c r="H13" s="26">
        <v>23010191</v>
      </c>
      <c r="I13" s="24">
        <v>23495630</v>
      </c>
      <c r="J13" s="6">
        <v>24424274</v>
      </c>
      <c r="K13" s="25">
        <v>25498942</v>
      </c>
    </row>
    <row r="14" spans="1:11" ht="13.5">
      <c r="A14" s="22" t="s">
        <v>24</v>
      </c>
      <c r="B14" s="6">
        <v>116671</v>
      </c>
      <c r="C14" s="6">
        <v>6969</v>
      </c>
      <c r="D14" s="23">
        <v>3561</v>
      </c>
      <c r="E14" s="24">
        <v>0</v>
      </c>
      <c r="F14" s="6">
        <v>0</v>
      </c>
      <c r="G14" s="25">
        <v>0</v>
      </c>
      <c r="H14" s="26">
        <v>2899</v>
      </c>
      <c r="I14" s="24">
        <v>0</v>
      </c>
      <c r="J14" s="6">
        <v>0</v>
      </c>
      <c r="K14" s="25">
        <v>0</v>
      </c>
    </row>
    <row r="15" spans="1:11" ht="13.5">
      <c r="A15" s="22" t="s">
        <v>130</v>
      </c>
      <c r="B15" s="6">
        <v>104188</v>
      </c>
      <c r="C15" s="6">
        <v>1471887</v>
      </c>
      <c r="D15" s="23">
        <v>0</v>
      </c>
      <c r="E15" s="24">
        <v>1040000</v>
      </c>
      <c r="F15" s="6">
        <v>917500</v>
      </c>
      <c r="G15" s="25">
        <v>917500</v>
      </c>
      <c r="H15" s="26">
        <v>624490</v>
      </c>
      <c r="I15" s="24">
        <v>1290000</v>
      </c>
      <c r="J15" s="6">
        <v>1344180</v>
      </c>
      <c r="K15" s="25">
        <v>1403325</v>
      </c>
    </row>
    <row r="16" spans="1:11" ht="13.5">
      <c r="A16" s="22" t="s">
        <v>20</v>
      </c>
      <c r="B16" s="6">
        <v>691028</v>
      </c>
      <c r="C16" s="6">
        <v>19956031</v>
      </c>
      <c r="D16" s="23">
        <v>12066556</v>
      </c>
      <c r="E16" s="24">
        <v>6224000</v>
      </c>
      <c r="F16" s="6">
        <v>16928255</v>
      </c>
      <c r="G16" s="25">
        <v>16928255</v>
      </c>
      <c r="H16" s="26">
        <v>15339361</v>
      </c>
      <c r="I16" s="24">
        <v>3200000</v>
      </c>
      <c r="J16" s="6">
        <v>3334400</v>
      </c>
      <c r="K16" s="25">
        <v>3481114</v>
      </c>
    </row>
    <row r="17" spans="1:11" ht="13.5">
      <c r="A17" s="22" t="s">
        <v>25</v>
      </c>
      <c r="B17" s="6">
        <v>71865268</v>
      </c>
      <c r="C17" s="6">
        <v>76223589</v>
      </c>
      <c r="D17" s="23">
        <v>70054400</v>
      </c>
      <c r="E17" s="24">
        <v>86118542</v>
      </c>
      <c r="F17" s="6">
        <v>102785641</v>
      </c>
      <c r="G17" s="25">
        <v>102785641</v>
      </c>
      <c r="H17" s="26">
        <v>95118658</v>
      </c>
      <c r="I17" s="24">
        <v>84673686</v>
      </c>
      <c r="J17" s="6">
        <v>87887329</v>
      </c>
      <c r="K17" s="25">
        <v>82212541</v>
      </c>
    </row>
    <row r="18" spans="1:11" ht="13.5">
      <c r="A18" s="33" t="s">
        <v>26</v>
      </c>
      <c r="B18" s="34">
        <f>SUM(B11:B17)</f>
        <v>143853898</v>
      </c>
      <c r="C18" s="35">
        <f aca="true" t="shared" si="1" ref="C18:K18">SUM(C11:C17)</f>
        <v>178822371</v>
      </c>
      <c r="D18" s="36">
        <f t="shared" si="1"/>
        <v>173723749</v>
      </c>
      <c r="E18" s="34">
        <f t="shared" si="1"/>
        <v>197831506</v>
      </c>
      <c r="F18" s="35">
        <f t="shared" si="1"/>
        <v>223253402</v>
      </c>
      <c r="G18" s="37">
        <f t="shared" si="1"/>
        <v>223253402</v>
      </c>
      <c r="H18" s="38">
        <f t="shared" si="1"/>
        <v>207695701</v>
      </c>
      <c r="I18" s="34">
        <f t="shared" si="1"/>
        <v>200075770</v>
      </c>
      <c r="J18" s="35">
        <f t="shared" si="1"/>
        <v>208285615</v>
      </c>
      <c r="K18" s="37">
        <f t="shared" si="1"/>
        <v>207899809</v>
      </c>
    </row>
    <row r="19" spans="1:11" ht="13.5">
      <c r="A19" s="33" t="s">
        <v>27</v>
      </c>
      <c r="B19" s="39">
        <f>+B10-B18</f>
        <v>5727274</v>
      </c>
      <c r="C19" s="40">
        <f aca="true" t="shared" si="2" ref="C19:K19">+C10-C18</f>
        <v>-13914097</v>
      </c>
      <c r="D19" s="41">
        <f t="shared" si="2"/>
        <v>5018510</v>
      </c>
      <c r="E19" s="39">
        <f t="shared" si="2"/>
        <v>66430</v>
      </c>
      <c r="F19" s="40">
        <f t="shared" si="2"/>
        <v>58993</v>
      </c>
      <c r="G19" s="42">
        <f t="shared" si="2"/>
        <v>58993</v>
      </c>
      <c r="H19" s="43">
        <f t="shared" si="2"/>
        <v>13303547</v>
      </c>
      <c r="I19" s="39">
        <f t="shared" si="2"/>
        <v>79112</v>
      </c>
      <c r="J19" s="40">
        <f t="shared" si="2"/>
        <v>2790875</v>
      </c>
      <c r="K19" s="42">
        <f t="shared" si="2"/>
        <v>1075973</v>
      </c>
    </row>
    <row r="20" spans="1:11" ht="25.5">
      <c r="A20" s="44" t="s">
        <v>28</v>
      </c>
      <c r="B20" s="45">
        <v>32677729</v>
      </c>
      <c r="C20" s="46">
        <v>33655844</v>
      </c>
      <c r="D20" s="47">
        <v>34852523</v>
      </c>
      <c r="E20" s="45">
        <v>29630000</v>
      </c>
      <c r="F20" s="46">
        <v>29266000</v>
      </c>
      <c r="G20" s="48">
        <v>29266000</v>
      </c>
      <c r="H20" s="49">
        <v>30607200</v>
      </c>
      <c r="I20" s="45">
        <v>31331000</v>
      </c>
      <c r="J20" s="46">
        <v>33627000</v>
      </c>
      <c r="K20" s="48">
        <v>35000000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15651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38405003</v>
      </c>
      <c r="C22" s="58">
        <f aca="true" t="shared" si="3" ref="C22:K22">SUM(C19:C21)</f>
        <v>19741747</v>
      </c>
      <c r="D22" s="59">
        <f t="shared" si="3"/>
        <v>39871033</v>
      </c>
      <c r="E22" s="57">
        <f t="shared" si="3"/>
        <v>29696430</v>
      </c>
      <c r="F22" s="58">
        <f t="shared" si="3"/>
        <v>29324993</v>
      </c>
      <c r="G22" s="60">
        <f t="shared" si="3"/>
        <v>29324993</v>
      </c>
      <c r="H22" s="61">
        <f t="shared" si="3"/>
        <v>43926398</v>
      </c>
      <c r="I22" s="57">
        <f t="shared" si="3"/>
        <v>31410112</v>
      </c>
      <c r="J22" s="58">
        <f t="shared" si="3"/>
        <v>36417875</v>
      </c>
      <c r="K22" s="60">
        <f t="shared" si="3"/>
        <v>36075973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38405003</v>
      </c>
      <c r="C24" s="40">
        <f aca="true" t="shared" si="4" ref="C24:K24">SUM(C22:C23)</f>
        <v>19741747</v>
      </c>
      <c r="D24" s="41">
        <f t="shared" si="4"/>
        <v>39871033</v>
      </c>
      <c r="E24" s="39">
        <f t="shared" si="4"/>
        <v>29696430</v>
      </c>
      <c r="F24" s="40">
        <f t="shared" si="4"/>
        <v>29324993</v>
      </c>
      <c r="G24" s="42">
        <f t="shared" si="4"/>
        <v>29324993</v>
      </c>
      <c r="H24" s="43">
        <f t="shared" si="4"/>
        <v>43926398</v>
      </c>
      <c r="I24" s="39">
        <f t="shared" si="4"/>
        <v>31410112</v>
      </c>
      <c r="J24" s="40">
        <f t="shared" si="4"/>
        <v>36417875</v>
      </c>
      <c r="K24" s="42">
        <f t="shared" si="4"/>
        <v>36075973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386319834</v>
      </c>
      <c r="C27" s="7">
        <v>99825744</v>
      </c>
      <c r="D27" s="69">
        <v>87065688</v>
      </c>
      <c r="E27" s="70">
        <v>85122266</v>
      </c>
      <c r="F27" s="7">
        <v>88032214</v>
      </c>
      <c r="G27" s="71">
        <v>88032214</v>
      </c>
      <c r="H27" s="72">
        <v>68332587</v>
      </c>
      <c r="I27" s="70">
        <v>82661760</v>
      </c>
      <c r="J27" s="7">
        <v>67177000</v>
      </c>
      <c r="K27" s="71">
        <v>64700000</v>
      </c>
    </row>
    <row r="28" spans="1:11" ht="13.5">
      <c r="A28" s="73" t="s">
        <v>33</v>
      </c>
      <c r="B28" s="6">
        <v>193321865</v>
      </c>
      <c r="C28" s="6">
        <v>90702772</v>
      </c>
      <c r="D28" s="23">
        <v>72093311</v>
      </c>
      <c r="E28" s="24">
        <v>29630000</v>
      </c>
      <c r="F28" s="6">
        <v>29265998</v>
      </c>
      <c r="G28" s="25">
        <v>29265998</v>
      </c>
      <c r="H28" s="26">
        <v>0</v>
      </c>
      <c r="I28" s="24">
        <v>31331000</v>
      </c>
      <c r="J28" s="6">
        <v>33627000</v>
      </c>
      <c r="K28" s="25">
        <v>35000000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9122972</v>
      </c>
      <c r="D31" s="23">
        <v>14972377</v>
      </c>
      <c r="E31" s="24">
        <v>55492266</v>
      </c>
      <c r="F31" s="6">
        <v>58766216</v>
      </c>
      <c r="G31" s="25">
        <v>58766216</v>
      </c>
      <c r="H31" s="26">
        <v>0</v>
      </c>
      <c r="I31" s="24">
        <v>51330760</v>
      </c>
      <c r="J31" s="6">
        <v>33550000</v>
      </c>
      <c r="K31" s="25">
        <v>29700000</v>
      </c>
    </row>
    <row r="32" spans="1:11" ht="13.5">
      <c r="A32" s="33" t="s">
        <v>36</v>
      </c>
      <c r="B32" s="7">
        <f>SUM(B28:B31)</f>
        <v>193321865</v>
      </c>
      <c r="C32" s="7">
        <f aca="true" t="shared" si="5" ref="C32:K32">SUM(C28:C31)</f>
        <v>99825744</v>
      </c>
      <c r="D32" s="69">
        <f t="shared" si="5"/>
        <v>87065688</v>
      </c>
      <c r="E32" s="70">
        <f t="shared" si="5"/>
        <v>85122266</v>
      </c>
      <c r="F32" s="7">
        <f t="shared" si="5"/>
        <v>88032214</v>
      </c>
      <c r="G32" s="71">
        <f t="shared" si="5"/>
        <v>88032214</v>
      </c>
      <c r="H32" s="72">
        <f t="shared" si="5"/>
        <v>0</v>
      </c>
      <c r="I32" s="70">
        <f t="shared" si="5"/>
        <v>82661760</v>
      </c>
      <c r="J32" s="7">
        <f t="shared" si="5"/>
        <v>67177000</v>
      </c>
      <c r="K32" s="71">
        <f t="shared" si="5"/>
        <v>64700000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143191572</v>
      </c>
      <c r="C35" s="6">
        <v>105596524</v>
      </c>
      <c r="D35" s="23">
        <v>120496970</v>
      </c>
      <c r="E35" s="24">
        <v>1036723902</v>
      </c>
      <c r="F35" s="6">
        <v>84341521</v>
      </c>
      <c r="G35" s="25">
        <v>84341521</v>
      </c>
      <c r="H35" s="26">
        <v>7635213</v>
      </c>
      <c r="I35" s="24">
        <v>56631544</v>
      </c>
      <c r="J35" s="6">
        <v>49611473</v>
      </c>
      <c r="K35" s="25">
        <v>45746675</v>
      </c>
    </row>
    <row r="36" spans="1:11" ht="13.5">
      <c r="A36" s="22" t="s">
        <v>39</v>
      </c>
      <c r="B36" s="6">
        <v>276551150</v>
      </c>
      <c r="C36" s="6">
        <v>312914558</v>
      </c>
      <c r="D36" s="23">
        <v>339424067</v>
      </c>
      <c r="E36" s="24">
        <v>420747682</v>
      </c>
      <c r="F36" s="6">
        <v>404747608</v>
      </c>
      <c r="G36" s="25">
        <v>404747608</v>
      </c>
      <c r="H36" s="26">
        <v>45338046</v>
      </c>
      <c r="I36" s="24">
        <v>464277738</v>
      </c>
      <c r="J36" s="6">
        <v>507030464</v>
      </c>
      <c r="K36" s="25">
        <v>546231524</v>
      </c>
    </row>
    <row r="37" spans="1:11" ht="13.5">
      <c r="A37" s="22" t="s">
        <v>40</v>
      </c>
      <c r="B37" s="6">
        <v>41694475</v>
      </c>
      <c r="C37" s="6">
        <v>18968387</v>
      </c>
      <c r="D37" s="23">
        <v>20253004</v>
      </c>
      <c r="E37" s="24">
        <v>17170033</v>
      </c>
      <c r="F37" s="6">
        <v>20096099</v>
      </c>
      <c r="G37" s="25">
        <v>20096099</v>
      </c>
      <c r="H37" s="26">
        <v>9046847</v>
      </c>
      <c r="I37" s="24">
        <v>20142374</v>
      </c>
      <c r="J37" s="6">
        <v>19456911</v>
      </c>
      <c r="K37" s="25">
        <v>18717322</v>
      </c>
    </row>
    <row r="38" spans="1:11" ht="13.5">
      <c r="A38" s="22" t="s">
        <v>41</v>
      </c>
      <c r="B38" s="6">
        <v>0</v>
      </c>
      <c r="C38" s="6">
        <v>2292978</v>
      </c>
      <c r="D38" s="23">
        <v>2559000</v>
      </c>
      <c r="E38" s="24">
        <v>2292978</v>
      </c>
      <c r="F38" s="6">
        <v>2559000</v>
      </c>
      <c r="G38" s="25">
        <v>2559000</v>
      </c>
      <c r="H38" s="26">
        <v>0</v>
      </c>
      <c r="I38" s="24">
        <v>2559000</v>
      </c>
      <c r="J38" s="6">
        <v>2559000</v>
      </c>
      <c r="K38" s="25">
        <v>2559000</v>
      </c>
    </row>
    <row r="39" spans="1:11" ht="13.5">
      <c r="A39" s="22" t="s">
        <v>42</v>
      </c>
      <c r="B39" s="6">
        <v>339643244</v>
      </c>
      <c r="C39" s="6">
        <v>377507970</v>
      </c>
      <c r="D39" s="23">
        <v>397238000</v>
      </c>
      <c r="E39" s="24">
        <v>1408312143</v>
      </c>
      <c r="F39" s="6">
        <v>437109037</v>
      </c>
      <c r="G39" s="25">
        <v>437109037</v>
      </c>
      <c r="H39" s="26">
        <v>14</v>
      </c>
      <c r="I39" s="24">
        <v>466797796</v>
      </c>
      <c r="J39" s="6">
        <v>498208151</v>
      </c>
      <c r="K39" s="25">
        <v>534625904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7337977</v>
      </c>
      <c r="D42" s="23">
        <v>5870751</v>
      </c>
      <c r="E42" s="24">
        <v>225627935</v>
      </c>
      <c r="F42" s="6">
        <v>43793931</v>
      </c>
      <c r="G42" s="25">
        <v>43793931</v>
      </c>
      <c r="H42" s="26">
        <v>461254569</v>
      </c>
      <c r="I42" s="24">
        <v>45061094</v>
      </c>
      <c r="J42" s="6">
        <v>46012847</v>
      </c>
      <c r="K42" s="25">
        <v>46093115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-88032215</v>
      </c>
      <c r="G43" s="25">
        <v>-88032215</v>
      </c>
      <c r="H43" s="26">
        <v>0</v>
      </c>
      <c r="I43" s="24">
        <v>-82661760</v>
      </c>
      <c r="J43" s="6">
        <v>-67177000</v>
      </c>
      <c r="K43" s="25">
        <v>-64700000</v>
      </c>
    </row>
    <row r="44" spans="1:11" ht="13.5">
      <c r="A44" s="22" t="s">
        <v>46</v>
      </c>
      <c r="B44" s="6">
        <v>-34035</v>
      </c>
      <c r="C44" s="6">
        <v>348</v>
      </c>
      <c r="D44" s="23">
        <v>0</v>
      </c>
      <c r="E44" s="24">
        <v>33687</v>
      </c>
      <c r="F44" s="6">
        <v>33687</v>
      </c>
      <c r="G44" s="25">
        <v>33687</v>
      </c>
      <c r="H44" s="26">
        <v>-4116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-34035</v>
      </c>
      <c r="C45" s="7">
        <v>7338325</v>
      </c>
      <c r="D45" s="69">
        <v>5870751</v>
      </c>
      <c r="E45" s="70">
        <v>306957309</v>
      </c>
      <c r="F45" s="7">
        <v>65871463</v>
      </c>
      <c r="G45" s="71">
        <v>65871463</v>
      </c>
      <c r="H45" s="72">
        <v>626080171</v>
      </c>
      <c r="I45" s="70">
        <v>-37600666</v>
      </c>
      <c r="J45" s="7">
        <v>-21164153</v>
      </c>
      <c r="K45" s="71">
        <v>-18606885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122282922</v>
      </c>
      <c r="C48" s="6">
        <v>99170178</v>
      </c>
      <c r="D48" s="23">
        <v>110053781</v>
      </c>
      <c r="E48" s="24">
        <v>1024844584</v>
      </c>
      <c r="F48" s="6">
        <v>71837399</v>
      </c>
      <c r="G48" s="25">
        <v>71837399</v>
      </c>
      <c r="H48" s="26">
        <v>1247220</v>
      </c>
      <c r="I48" s="24">
        <v>39571334</v>
      </c>
      <c r="J48" s="6">
        <v>27063001</v>
      </c>
      <c r="K48" s="25">
        <v>17492792</v>
      </c>
    </row>
    <row r="49" spans="1:11" ht="13.5">
      <c r="A49" s="22" t="s">
        <v>50</v>
      </c>
      <c r="B49" s="6">
        <f>+B75</f>
        <v>52225644</v>
      </c>
      <c r="C49" s="6">
        <f aca="true" t="shared" si="6" ref="C49:K49">+C75</f>
        <v>26383707</v>
      </c>
      <c r="D49" s="23">
        <f t="shared" si="6"/>
        <v>28859202</v>
      </c>
      <c r="E49" s="24">
        <f t="shared" si="6"/>
        <v>6906162.3810923025</v>
      </c>
      <c r="F49" s="6">
        <f t="shared" si="6"/>
        <v>11723846.146754395</v>
      </c>
      <c r="G49" s="25">
        <f t="shared" si="6"/>
        <v>11723846.146754395</v>
      </c>
      <c r="H49" s="26">
        <f t="shared" si="6"/>
        <v>10173324</v>
      </c>
      <c r="I49" s="24">
        <f t="shared" si="6"/>
        <v>10778216.495894887</v>
      </c>
      <c r="J49" s="6">
        <f t="shared" si="6"/>
        <v>6438785.452312652</v>
      </c>
      <c r="K49" s="25">
        <f t="shared" si="6"/>
        <v>1900658.6005449332</v>
      </c>
    </row>
    <row r="50" spans="1:11" ht="13.5">
      <c r="A50" s="33" t="s">
        <v>51</v>
      </c>
      <c r="B50" s="7">
        <f>+B48-B49</f>
        <v>70057278</v>
      </c>
      <c r="C50" s="7">
        <f aca="true" t="shared" si="7" ref="C50:K50">+C48-C49</f>
        <v>72786471</v>
      </c>
      <c r="D50" s="69">
        <f t="shared" si="7"/>
        <v>81194579</v>
      </c>
      <c r="E50" s="70">
        <f t="shared" si="7"/>
        <v>1017938421.6189077</v>
      </c>
      <c r="F50" s="7">
        <f t="shared" si="7"/>
        <v>60113552.8532456</v>
      </c>
      <c r="G50" s="71">
        <f t="shared" si="7"/>
        <v>60113552.8532456</v>
      </c>
      <c r="H50" s="72">
        <f t="shared" si="7"/>
        <v>-8926104</v>
      </c>
      <c r="I50" s="70">
        <f t="shared" si="7"/>
        <v>28793117.504105113</v>
      </c>
      <c r="J50" s="7">
        <f t="shared" si="7"/>
        <v>20624215.547687348</v>
      </c>
      <c r="K50" s="71">
        <f t="shared" si="7"/>
        <v>15592133.399455067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236177441</v>
      </c>
      <c r="C53" s="6">
        <v>295614271</v>
      </c>
      <c r="D53" s="23">
        <v>330097419</v>
      </c>
      <c r="E53" s="24">
        <v>411674451</v>
      </c>
      <c r="F53" s="6">
        <v>380866661</v>
      </c>
      <c r="G53" s="25">
        <v>380866661</v>
      </c>
      <c r="H53" s="26">
        <v>31296109</v>
      </c>
      <c r="I53" s="24">
        <v>448533424</v>
      </c>
      <c r="J53" s="6">
        <v>507030464</v>
      </c>
      <c r="K53" s="25">
        <v>546231524</v>
      </c>
    </row>
    <row r="54" spans="1:11" ht="13.5">
      <c r="A54" s="22" t="s">
        <v>54</v>
      </c>
      <c r="B54" s="6">
        <v>0</v>
      </c>
      <c r="C54" s="6">
        <v>17408895</v>
      </c>
      <c r="D54" s="23">
        <v>20964117</v>
      </c>
      <c r="E54" s="24">
        <v>21999999</v>
      </c>
      <c r="F54" s="6">
        <v>22708672</v>
      </c>
      <c r="G54" s="25">
        <v>22708672</v>
      </c>
      <c r="H54" s="26">
        <v>23010191</v>
      </c>
      <c r="I54" s="24">
        <v>23495630</v>
      </c>
      <c r="J54" s="6">
        <v>24424274</v>
      </c>
      <c r="K54" s="25">
        <v>25498942</v>
      </c>
    </row>
    <row r="55" spans="1:11" ht="13.5">
      <c r="A55" s="22" t="s">
        <v>55</v>
      </c>
      <c r="B55" s="6">
        <v>218999</v>
      </c>
      <c r="C55" s="6">
        <v>0</v>
      </c>
      <c r="D55" s="23">
        <v>1670096</v>
      </c>
      <c r="E55" s="24">
        <v>5264000</v>
      </c>
      <c r="F55" s="6">
        <v>12818751</v>
      </c>
      <c r="G55" s="25">
        <v>12818751</v>
      </c>
      <c r="H55" s="26">
        <v>10264018</v>
      </c>
      <c r="I55" s="24">
        <v>4760000</v>
      </c>
      <c r="J55" s="6">
        <v>22000000</v>
      </c>
      <c r="K55" s="25">
        <v>21500000</v>
      </c>
    </row>
    <row r="56" spans="1:11" ht="13.5">
      <c r="A56" s="22" t="s">
        <v>56</v>
      </c>
      <c r="B56" s="6">
        <v>2665210</v>
      </c>
      <c r="C56" s="6">
        <v>4455448</v>
      </c>
      <c r="D56" s="23">
        <v>8165775</v>
      </c>
      <c r="E56" s="24">
        <v>8171000</v>
      </c>
      <c r="F56" s="6">
        <v>22910329</v>
      </c>
      <c r="G56" s="25">
        <v>22910329</v>
      </c>
      <c r="H56" s="26">
        <v>18731929</v>
      </c>
      <c r="I56" s="24">
        <v>3930000</v>
      </c>
      <c r="J56" s="6">
        <v>4095060</v>
      </c>
      <c r="K56" s="25">
        <v>4275242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0.9950623949041265</v>
      </c>
      <c r="F70" s="5">
        <f t="shared" si="8"/>
        <v>0.8190752500052066</v>
      </c>
      <c r="G70" s="5">
        <f t="shared" si="8"/>
        <v>0.8190752500052066</v>
      </c>
      <c r="H70" s="5">
        <f t="shared" si="8"/>
        <v>0</v>
      </c>
      <c r="I70" s="5">
        <f t="shared" si="8"/>
        <v>0.6657785281719928</v>
      </c>
      <c r="J70" s="5">
        <f t="shared" si="8"/>
        <v>0.6657785746052924</v>
      </c>
      <c r="K70" s="5">
        <f t="shared" si="8"/>
        <v>0.6657784843044429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20152935</v>
      </c>
      <c r="F71" s="2">
        <f t="shared" si="9"/>
        <v>16950655</v>
      </c>
      <c r="G71" s="2">
        <f t="shared" si="9"/>
        <v>16950655</v>
      </c>
      <c r="H71" s="2">
        <f t="shared" si="9"/>
        <v>0</v>
      </c>
      <c r="I71" s="2">
        <f t="shared" si="9"/>
        <v>13332235</v>
      </c>
      <c r="J71" s="2">
        <f t="shared" si="9"/>
        <v>13892189</v>
      </c>
      <c r="K71" s="2">
        <f t="shared" si="9"/>
        <v>14503445</v>
      </c>
    </row>
    <row r="72" spans="1:11" ht="12.75" hidden="1">
      <c r="A72" s="1" t="s">
        <v>136</v>
      </c>
      <c r="B72" s="2">
        <f>+B77</f>
        <v>14421801</v>
      </c>
      <c r="C72" s="2">
        <f aca="true" t="shared" si="10" ref="C72:K72">+C77</f>
        <v>14789061</v>
      </c>
      <c r="D72" s="2">
        <f t="shared" si="10"/>
        <v>19259349</v>
      </c>
      <c r="E72" s="2">
        <f t="shared" si="10"/>
        <v>20252936</v>
      </c>
      <c r="F72" s="2">
        <f t="shared" si="10"/>
        <v>20694869</v>
      </c>
      <c r="G72" s="2">
        <f t="shared" si="10"/>
        <v>20694869</v>
      </c>
      <c r="H72" s="2">
        <f t="shared" si="10"/>
        <v>19983826</v>
      </c>
      <c r="I72" s="2">
        <f t="shared" si="10"/>
        <v>20025030</v>
      </c>
      <c r="J72" s="2">
        <f t="shared" si="10"/>
        <v>20866080</v>
      </c>
      <c r="K72" s="2">
        <f t="shared" si="10"/>
        <v>21784190</v>
      </c>
    </row>
    <row r="73" spans="1:11" ht="12.75" hidden="1">
      <c r="A73" s="1" t="s">
        <v>137</v>
      </c>
      <c r="B73" s="2">
        <f>+B74</f>
        <v>-10961925.166666668</v>
      </c>
      <c r="C73" s="2">
        <f aca="true" t="shared" si="11" ref="C73:K73">+(C78+C80+C81+C82)-(B78+B80+B81+B82)</f>
        <v>-14482304</v>
      </c>
      <c r="D73" s="2">
        <f t="shared" si="11"/>
        <v>4038049</v>
      </c>
      <c r="E73" s="2">
        <f t="shared" si="11"/>
        <v>1436129</v>
      </c>
      <c r="F73" s="2">
        <f>+(F78+F80+F81+F82)-(D78+D80+D81+D82)</f>
        <v>2060933</v>
      </c>
      <c r="G73" s="2">
        <f>+(G78+G80+G81+G82)-(D78+D80+D81+D82)</f>
        <v>2060933</v>
      </c>
      <c r="H73" s="2">
        <f>+(H78+H80+H81+H82)-(D78+D80+D81+D82)</f>
        <v>-4055196</v>
      </c>
      <c r="I73" s="2">
        <f>+(I78+I80+I81+I82)-(E78+E80+E81+E82)</f>
        <v>5180892</v>
      </c>
      <c r="J73" s="2">
        <f t="shared" si="11"/>
        <v>5488262</v>
      </c>
      <c r="K73" s="2">
        <f t="shared" si="11"/>
        <v>5705411</v>
      </c>
    </row>
    <row r="74" spans="1:11" ht="12.75" hidden="1">
      <c r="A74" s="1" t="s">
        <v>138</v>
      </c>
      <c r="B74" s="2">
        <f>+TREND(C74:E74)</f>
        <v>-10961925.166666668</v>
      </c>
      <c r="C74" s="2">
        <f>+C73</f>
        <v>-14482304</v>
      </c>
      <c r="D74" s="2">
        <f aca="true" t="shared" si="12" ref="D74:K74">+D73</f>
        <v>4038049</v>
      </c>
      <c r="E74" s="2">
        <f t="shared" si="12"/>
        <v>1436129</v>
      </c>
      <c r="F74" s="2">
        <f t="shared" si="12"/>
        <v>2060933</v>
      </c>
      <c r="G74" s="2">
        <f t="shared" si="12"/>
        <v>2060933</v>
      </c>
      <c r="H74" s="2">
        <f t="shared" si="12"/>
        <v>-4055196</v>
      </c>
      <c r="I74" s="2">
        <f t="shared" si="12"/>
        <v>5180892</v>
      </c>
      <c r="J74" s="2">
        <f t="shared" si="12"/>
        <v>5488262</v>
      </c>
      <c r="K74" s="2">
        <f t="shared" si="12"/>
        <v>5705411</v>
      </c>
    </row>
    <row r="75" spans="1:11" ht="12.75" hidden="1">
      <c r="A75" s="1" t="s">
        <v>139</v>
      </c>
      <c r="B75" s="2">
        <f>+B84-(((B80+B81+B78)*B70)-B79)</f>
        <v>52225644</v>
      </c>
      <c r="C75" s="2">
        <f aca="true" t="shared" si="13" ref="C75:K75">+C84-(((C80+C81+C78)*C70)-C79)</f>
        <v>26383707</v>
      </c>
      <c r="D75" s="2">
        <f t="shared" si="13"/>
        <v>28859202</v>
      </c>
      <c r="E75" s="2">
        <f t="shared" si="13"/>
        <v>6906162.3810923025</v>
      </c>
      <c r="F75" s="2">
        <f t="shared" si="13"/>
        <v>11723846.146754395</v>
      </c>
      <c r="G75" s="2">
        <f t="shared" si="13"/>
        <v>11723846.146754395</v>
      </c>
      <c r="H75" s="2">
        <f t="shared" si="13"/>
        <v>10173324</v>
      </c>
      <c r="I75" s="2">
        <f t="shared" si="13"/>
        <v>10778216.495894887</v>
      </c>
      <c r="J75" s="2">
        <f t="shared" si="13"/>
        <v>6438785.452312652</v>
      </c>
      <c r="K75" s="2">
        <f t="shared" si="13"/>
        <v>1900658.6005449332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14421801</v>
      </c>
      <c r="C77" s="3">
        <v>14789061</v>
      </c>
      <c r="D77" s="3">
        <v>19259349</v>
      </c>
      <c r="E77" s="3">
        <v>20252936</v>
      </c>
      <c r="F77" s="3">
        <v>20694869</v>
      </c>
      <c r="G77" s="3">
        <v>20694869</v>
      </c>
      <c r="H77" s="3">
        <v>19983826</v>
      </c>
      <c r="I77" s="3">
        <v>20025030</v>
      </c>
      <c r="J77" s="3">
        <v>20866080</v>
      </c>
      <c r="K77" s="3">
        <v>21784190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39366584</v>
      </c>
      <c r="C79" s="3">
        <v>17890751</v>
      </c>
      <c r="D79" s="3">
        <v>18837000</v>
      </c>
      <c r="E79" s="3">
        <v>12013040</v>
      </c>
      <c r="F79" s="3">
        <v>13431366</v>
      </c>
      <c r="G79" s="3">
        <v>13431366</v>
      </c>
      <c r="H79" s="3">
        <v>9042731</v>
      </c>
      <c r="I79" s="3">
        <v>13477641</v>
      </c>
      <c r="J79" s="3">
        <v>12792178</v>
      </c>
      <c r="K79" s="3">
        <v>12052589</v>
      </c>
    </row>
    <row r="80" spans="1:11" ht="12.75" hidden="1">
      <c r="A80" s="1" t="s">
        <v>68</v>
      </c>
      <c r="B80" s="3">
        <v>18458111</v>
      </c>
      <c r="C80" s="3">
        <v>7285871</v>
      </c>
      <c r="D80" s="3">
        <v>9695129</v>
      </c>
      <c r="E80" s="3">
        <v>10430775</v>
      </c>
      <c r="F80" s="3">
        <v>10774283</v>
      </c>
      <c r="G80" s="3">
        <v>10774283</v>
      </c>
      <c r="H80" s="3">
        <v>4379488</v>
      </c>
      <c r="I80" s="3">
        <v>15308931</v>
      </c>
      <c r="J80" s="3">
        <v>20775524</v>
      </c>
      <c r="K80" s="3">
        <v>26481164</v>
      </c>
    </row>
    <row r="81" spans="1:11" ht="12.75" hidden="1">
      <c r="A81" s="1" t="s">
        <v>69</v>
      </c>
      <c r="B81" s="3">
        <v>2429333</v>
      </c>
      <c r="C81" s="3">
        <v>-880731</v>
      </c>
      <c r="D81" s="3">
        <v>748060</v>
      </c>
      <c r="E81" s="3">
        <v>1448543</v>
      </c>
      <c r="F81" s="3">
        <v>1729839</v>
      </c>
      <c r="G81" s="3">
        <v>1729839</v>
      </c>
      <c r="H81" s="3">
        <v>2008505</v>
      </c>
      <c r="I81" s="3">
        <v>1751279</v>
      </c>
      <c r="J81" s="3">
        <v>1772948</v>
      </c>
      <c r="K81" s="3">
        <v>1772719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20152935</v>
      </c>
      <c r="F83" s="3">
        <v>16950655</v>
      </c>
      <c r="G83" s="3">
        <v>16950655</v>
      </c>
      <c r="H83" s="3">
        <v>0</v>
      </c>
      <c r="I83" s="3">
        <v>13332235</v>
      </c>
      <c r="J83" s="3">
        <v>13892189</v>
      </c>
      <c r="K83" s="3">
        <v>14503445</v>
      </c>
    </row>
    <row r="84" spans="1:11" ht="12.75" hidden="1">
      <c r="A84" s="1" t="s">
        <v>72</v>
      </c>
      <c r="B84" s="3">
        <v>12859060</v>
      </c>
      <c r="C84" s="3">
        <v>8492956</v>
      </c>
      <c r="D84" s="3">
        <v>10022202</v>
      </c>
      <c r="E84" s="3">
        <v>6713785</v>
      </c>
      <c r="F84" s="3">
        <v>8534297</v>
      </c>
      <c r="G84" s="3">
        <v>8534297</v>
      </c>
      <c r="H84" s="3">
        <v>1130593</v>
      </c>
      <c r="I84" s="3">
        <v>8658897</v>
      </c>
      <c r="J84" s="3">
        <v>8658897</v>
      </c>
      <c r="K84" s="3">
        <v>8658897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120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15536676</v>
      </c>
      <c r="C5" s="6">
        <v>13918222</v>
      </c>
      <c r="D5" s="23">
        <v>23165618</v>
      </c>
      <c r="E5" s="24">
        <v>23693570</v>
      </c>
      <c r="F5" s="6">
        <v>22555670</v>
      </c>
      <c r="G5" s="25">
        <v>22555670</v>
      </c>
      <c r="H5" s="26">
        <v>28098968</v>
      </c>
      <c r="I5" s="24">
        <v>24001951</v>
      </c>
      <c r="J5" s="6">
        <v>24962030</v>
      </c>
      <c r="K5" s="25">
        <v>25960510</v>
      </c>
    </row>
    <row r="6" spans="1:11" ht="13.5">
      <c r="A6" s="22" t="s">
        <v>18</v>
      </c>
      <c r="B6" s="6">
        <v>900</v>
      </c>
      <c r="C6" s="6">
        <v>5229</v>
      </c>
      <c r="D6" s="23">
        <v>187287</v>
      </c>
      <c r="E6" s="24">
        <v>136000</v>
      </c>
      <c r="F6" s="6">
        <v>268084</v>
      </c>
      <c r="G6" s="25">
        <v>268084</v>
      </c>
      <c r="H6" s="26">
        <v>282791</v>
      </c>
      <c r="I6" s="24">
        <v>268088</v>
      </c>
      <c r="J6" s="6">
        <v>278811</v>
      </c>
      <c r="K6" s="25">
        <v>289964</v>
      </c>
    </row>
    <row r="7" spans="1:11" ht="13.5">
      <c r="A7" s="22" t="s">
        <v>19</v>
      </c>
      <c r="B7" s="6">
        <v>2206976</v>
      </c>
      <c r="C7" s="6">
        <v>8473837</v>
      </c>
      <c r="D7" s="23">
        <v>1632611</v>
      </c>
      <c r="E7" s="24">
        <v>945000</v>
      </c>
      <c r="F7" s="6">
        <v>805827</v>
      </c>
      <c r="G7" s="25">
        <v>805827</v>
      </c>
      <c r="H7" s="26">
        <v>562097</v>
      </c>
      <c r="I7" s="24">
        <v>799206</v>
      </c>
      <c r="J7" s="6">
        <v>831175</v>
      </c>
      <c r="K7" s="25">
        <v>864422</v>
      </c>
    </row>
    <row r="8" spans="1:11" ht="13.5">
      <c r="A8" s="22" t="s">
        <v>20</v>
      </c>
      <c r="B8" s="6">
        <v>82802105</v>
      </c>
      <c r="C8" s="6">
        <v>84801086</v>
      </c>
      <c r="D8" s="23">
        <v>95860466</v>
      </c>
      <c r="E8" s="24">
        <v>102202000</v>
      </c>
      <c r="F8" s="6">
        <v>117973839</v>
      </c>
      <c r="G8" s="25">
        <v>117973839</v>
      </c>
      <c r="H8" s="26">
        <v>118671866</v>
      </c>
      <c r="I8" s="24">
        <v>105126000</v>
      </c>
      <c r="J8" s="6">
        <v>109181440</v>
      </c>
      <c r="K8" s="25">
        <v>106074218</v>
      </c>
    </row>
    <row r="9" spans="1:11" ht="13.5">
      <c r="A9" s="22" t="s">
        <v>21</v>
      </c>
      <c r="B9" s="6">
        <v>2974125</v>
      </c>
      <c r="C9" s="6">
        <v>13557066</v>
      </c>
      <c r="D9" s="23">
        <v>-1783666</v>
      </c>
      <c r="E9" s="24">
        <v>2963794</v>
      </c>
      <c r="F9" s="6">
        <v>2182477</v>
      </c>
      <c r="G9" s="25">
        <v>2182477</v>
      </c>
      <c r="H9" s="26">
        <v>3022677</v>
      </c>
      <c r="I9" s="24">
        <v>1685535</v>
      </c>
      <c r="J9" s="6">
        <v>1752957</v>
      </c>
      <c r="K9" s="25">
        <v>1823075</v>
      </c>
    </row>
    <row r="10" spans="1:11" ht="25.5">
      <c r="A10" s="27" t="s">
        <v>128</v>
      </c>
      <c r="B10" s="28">
        <f>SUM(B5:B9)</f>
        <v>103520782</v>
      </c>
      <c r="C10" s="29">
        <f aca="true" t="shared" si="0" ref="C10:K10">SUM(C5:C9)</f>
        <v>120755440</v>
      </c>
      <c r="D10" s="30">
        <f t="shared" si="0"/>
        <v>119062316</v>
      </c>
      <c r="E10" s="28">
        <f t="shared" si="0"/>
        <v>129940364</v>
      </c>
      <c r="F10" s="29">
        <f t="shared" si="0"/>
        <v>143785897</v>
      </c>
      <c r="G10" s="31">
        <f t="shared" si="0"/>
        <v>143785897</v>
      </c>
      <c r="H10" s="32">
        <f t="shared" si="0"/>
        <v>150638399</v>
      </c>
      <c r="I10" s="28">
        <f t="shared" si="0"/>
        <v>131880780</v>
      </c>
      <c r="J10" s="29">
        <f t="shared" si="0"/>
        <v>137006413</v>
      </c>
      <c r="K10" s="31">
        <f t="shared" si="0"/>
        <v>135012189</v>
      </c>
    </row>
    <row r="11" spans="1:11" ht="13.5">
      <c r="A11" s="22" t="s">
        <v>22</v>
      </c>
      <c r="B11" s="6">
        <v>31086530</v>
      </c>
      <c r="C11" s="6">
        <v>39265497</v>
      </c>
      <c r="D11" s="23">
        <v>45739827</v>
      </c>
      <c r="E11" s="24">
        <v>47315298</v>
      </c>
      <c r="F11" s="6">
        <v>47255040</v>
      </c>
      <c r="G11" s="25">
        <v>47255040</v>
      </c>
      <c r="H11" s="26">
        <v>44847023</v>
      </c>
      <c r="I11" s="24">
        <v>50723847</v>
      </c>
      <c r="J11" s="6">
        <v>52752796</v>
      </c>
      <c r="K11" s="25">
        <v>54862911</v>
      </c>
    </row>
    <row r="12" spans="1:11" ht="13.5">
      <c r="A12" s="22" t="s">
        <v>23</v>
      </c>
      <c r="B12" s="6">
        <v>8175557</v>
      </c>
      <c r="C12" s="6">
        <v>7987216</v>
      </c>
      <c r="D12" s="23">
        <v>8516566</v>
      </c>
      <c r="E12" s="24">
        <v>8512864</v>
      </c>
      <c r="F12" s="6">
        <v>8169221</v>
      </c>
      <c r="G12" s="25">
        <v>8169221</v>
      </c>
      <c r="H12" s="26">
        <v>8330555</v>
      </c>
      <c r="I12" s="24">
        <v>9140644</v>
      </c>
      <c r="J12" s="6">
        <v>9500512</v>
      </c>
      <c r="K12" s="25">
        <v>9880532</v>
      </c>
    </row>
    <row r="13" spans="1:11" ht="13.5">
      <c r="A13" s="22" t="s">
        <v>129</v>
      </c>
      <c r="B13" s="6">
        <v>12187137</v>
      </c>
      <c r="C13" s="6">
        <v>19154713</v>
      </c>
      <c r="D13" s="23">
        <v>13934773</v>
      </c>
      <c r="E13" s="24">
        <v>14463000</v>
      </c>
      <c r="F13" s="6">
        <v>14463000</v>
      </c>
      <c r="G13" s="25">
        <v>14463000</v>
      </c>
      <c r="H13" s="26">
        <v>7045525</v>
      </c>
      <c r="I13" s="24">
        <v>16456400</v>
      </c>
      <c r="J13" s="6">
        <v>16785528</v>
      </c>
      <c r="K13" s="25">
        <v>17121239</v>
      </c>
    </row>
    <row r="14" spans="1:11" ht="13.5">
      <c r="A14" s="22" t="s">
        <v>24</v>
      </c>
      <c r="B14" s="6">
        <v>457338</v>
      </c>
      <c r="C14" s="6">
        <v>115986</v>
      </c>
      <c r="D14" s="23">
        <v>10382</v>
      </c>
      <c r="E14" s="24">
        <v>0</v>
      </c>
      <c r="F14" s="6">
        <v>0</v>
      </c>
      <c r="G14" s="25">
        <v>0</v>
      </c>
      <c r="H14" s="26">
        <v>16019</v>
      </c>
      <c r="I14" s="24">
        <v>10000</v>
      </c>
      <c r="J14" s="6">
        <v>10200</v>
      </c>
      <c r="K14" s="25">
        <v>10608</v>
      </c>
    </row>
    <row r="15" spans="1:11" ht="13.5">
      <c r="A15" s="22" t="s">
        <v>130</v>
      </c>
      <c r="B15" s="6">
        <v>11886</v>
      </c>
      <c r="C15" s="6">
        <v>1098627</v>
      </c>
      <c r="D15" s="23">
        <v>981763</v>
      </c>
      <c r="E15" s="24">
        <v>1235000</v>
      </c>
      <c r="F15" s="6">
        <v>1435000</v>
      </c>
      <c r="G15" s="25">
        <v>1435000</v>
      </c>
      <c r="H15" s="26">
        <v>1533954</v>
      </c>
      <c r="I15" s="24">
        <v>1904397</v>
      </c>
      <c r="J15" s="6">
        <v>2534085</v>
      </c>
      <c r="K15" s="25">
        <v>2635448</v>
      </c>
    </row>
    <row r="16" spans="1:11" ht="13.5">
      <c r="A16" s="22" t="s">
        <v>20</v>
      </c>
      <c r="B16" s="6">
        <v>0</v>
      </c>
      <c r="C16" s="6">
        <v>513661</v>
      </c>
      <c r="D16" s="23">
        <v>6256837</v>
      </c>
      <c r="E16" s="24">
        <v>890500</v>
      </c>
      <c r="F16" s="6">
        <v>6783000</v>
      </c>
      <c r="G16" s="25">
        <v>6783000</v>
      </c>
      <c r="H16" s="26">
        <v>7816313</v>
      </c>
      <c r="I16" s="24">
        <v>4058695</v>
      </c>
      <c r="J16" s="6">
        <v>2216948</v>
      </c>
      <c r="K16" s="25">
        <v>2305626</v>
      </c>
    </row>
    <row r="17" spans="1:11" ht="13.5">
      <c r="A17" s="22" t="s">
        <v>25</v>
      </c>
      <c r="B17" s="6">
        <v>48583338</v>
      </c>
      <c r="C17" s="6">
        <v>64445152</v>
      </c>
      <c r="D17" s="23">
        <v>58594041</v>
      </c>
      <c r="E17" s="24">
        <v>57577750</v>
      </c>
      <c r="F17" s="6">
        <v>75056451</v>
      </c>
      <c r="G17" s="25">
        <v>75056451</v>
      </c>
      <c r="H17" s="26">
        <v>60121363</v>
      </c>
      <c r="I17" s="24">
        <v>61036400</v>
      </c>
      <c r="J17" s="6">
        <v>62049853</v>
      </c>
      <c r="K17" s="25">
        <v>64374520</v>
      </c>
    </row>
    <row r="18" spans="1:11" ht="13.5">
      <c r="A18" s="33" t="s">
        <v>26</v>
      </c>
      <c r="B18" s="34">
        <f>SUM(B11:B17)</f>
        <v>100501786</v>
      </c>
      <c r="C18" s="35">
        <f aca="true" t="shared" si="1" ref="C18:K18">SUM(C11:C17)</f>
        <v>132580852</v>
      </c>
      <c r="D18" s="36">
        <f t="shared" si="1"/>
        <v>134034189</v>
      </c>
      <c r="E18" s="34">
        <f t="shared" si="1"/>
        <v>129994412</v>
      </c>
      <c r="F18" s="35">
        <f t="shared" si="1"/>
        <v>153161712</v>
      </c>
      <c r="G18" s="37">
        <f t="shared" si="1"/>
        <v>153161712</v>
      </c>
      <c r="H18" s="38">
        <f t="shared" si="1"/>
        <v>129710752</v>
      </c>
      <c r="I18" s="34">
        <f t="shared" si="1"/>
        <v>143330383</v>
      </c>
      <c r="J18" s="35">
        <f t="shared" si="1"/>
        <v>145849922</v>
      </c>
      <c r="K18" s="37">
        <f t="shared" si="1"/>
        <v>151190884</v>
      </c>
    </row>
    <row r="19" spans="1:11" ht="13.5">
      <c r="A19" s="33" t="s">
        <v>27</v>
      </c>
      <c r="B19" s="39">
        <f>+B10-B18</f>
        <v>3018996</v>
      </c>
      <c r="C19" s="40">
        <f aca="true" t="shared" si="2" ref="C19:K19">+C10-C18</f>
        <v>-11825412</v>
      </c>
      <c r="D19" s="41">
        <f t="shared" si="2"/>
        <v>-14971873</v>
      </c>
      <c r="E19" s="39">
        <f t="shared" si="2"/>
        <v>-54048</v>
      </c>
      <c r="F19" s="40">
        <f t="shared" si="2"/>
        <v>-9375815</v>
      </c>
      <c r="G19" s="42">
        <f t="shared" si="2"/>
        <v>-9375815</v>
      </c>
      <c r="H19" s="43">
        <f t="shared" si="2"/>
        <v>20927647</v>
      </c>
      <c r="I19" s="39">
        <f t="shared" si="2"/>
        <v>-11449603</v>
      </c>
      <c r="J19" s="40">
        <f t="shared" si="2"/>
        <v>-8843509</v>
      </c>
      <c r="K19" s="42">
        <f t="shared" si="2"/>
        <v>-16178695</v>
      </c>
    </row>
    <row r="20" spans="1:11" ht="25.5">
      <c r="A20" s="44" t="s">
        <v>28</v>
      </c>
      <c r="B20" s="45">
        <v>22646000</v>
      </c>
      <c r="C20" s="46">
        <v>21898071</v>
      </c>
      <c r="D20" s="47">
        <v>33982399</v>
      </c>
      <c r="E20" s="45">
        <v>22455000</v>
      </c>
      <c r="F20" s="46">
        <v>34150779</v>
      </c>
      <c r="G20" s="48">
        <v>34150779</v>
      </c>
      <c r="H20" s="49">
        <v>30078525</v>
      </c>
      <c r="I20" s="45">
        <v>31382000</v>
      </c>
      <c r="J20" s="46">
        <v>24986000</v>
      </c>
      <c r="K20" s="48">
        <v>25946000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25664996</v>
      </c>
      <c r="C22" s="58">
        <f aca="true" t="shared" si="3" ref="C22:K22">SUM(C19:C21)</f>
        <v>10072659</v>
      </c>
      <c r="D22" s="59">
        <f t="shared" si="3"/>
        <v>19010526</v>
      </c>
      <c r="E22" s="57">
        <f t="shared" si="3"/>
        <v>22400952</v>
      </c>
      <c r="F22" s="58">
        <f t="shared" si="3"/>
        <v>24774964</v>
      </c>
      <c r="G22" s="60">
        <f t="shared" si="3"/>
        <v>24774964</v>
      </c>
      <c r="H22" s="61">
        <f t="shared" si="3"/>
        <v>51006172</v>
      </c>
      <c r="I22" s="57">
        <f t="shared" si="3"/>
        <v>19932397</v>
      </c>
      <c r="J22" s="58">
        <f t="shared" si="3"/>
        <v>16142491</v>
      </c>
      <c r="K22" s="60">
        <f t="shared" si="3"/>
        <v>9767305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25664996</v>
      </c>
      <c r="C24" s="40">
        <f aca="true" t="shared" si="4" ref="C24:K24">SUM(C22:C23)</f>
        <v>10072659</v>
      </c>
      <c r="D24" s="41">
        <f t="shared" si="4"/>
        <v>19010526</v>
      </c>
      <c r="E24" s="39">
        <f t="shared" si="4"/>
        <v>22400952</v>
      </c>
      <c r="F24" s="40">
        <f t="shared" si="4"/>
        <v>24774964</v>
      </c>
      <c r="G24" s="42">
        <f t="shared" si="4"/>
        <v>24774964</v>
      </c>
      <c r="H24" s="43">
        <f t="shared" si="4"/>
        <v>51006172</v>
      </c>
      <c r="I24" s="39">
        <f t="shared" si="4"/>
        <v>19932397</v>
      </c>
      <c r="J24" s="40">
        <f t="shared" si="4"/>
        <v>16142491</v>
      </c>
      <c r="K24" s="42">
        <f t="shared" si="4"/>
        <v>9767305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292469765</v>
      </c>
      <c r="C27" s="7">
        <v>37177070</v>
      </c>
      <c r="D27" s="69">
        <v>33122647</v>
      </c>
      <c r="E27" s="70">
        <v>33939000</v>
      </c>
      <c r="F27" s="7">
        <v>55569312</v>
      </c>
      <c r="G27" s="71">
        <v>55569312</v>
      </c>
      <c r="H27" s="72">
        <v>40271358</v>
      </c>
      <c r="I27" s="70">
        <v>33587122</v>
      </c>
      <c r="J27" s="7">
        <v>27789000</v>
      </c>
      <c r="K27" s="71">
        <v>28955120</v>
      </c>
    </row>
    <row r="28" spans="1:11" ht="13.5">
      <c r="A28" s="73" t="s">
        <v>33</v>
      </c>
      <c r="B28" s="6">
        <v>235179621</v>
      </c>
      <c r="C28" s="6">
        <v>22626653</v>
      </c>
      <c r="D28" s="23">
        <v>26840121</v>
      </c>
      <c r="E28" s="24">
        <v>25195000</v>
      </c>
      <c r="F28" s="6">
        <v>34150779</v>
      </c>
      <c r="G28" s="25">
        <v>34150779</v>
      </c>
      <c r="H28" s="26">
        <v>0</v>
      </c>
      <c r="I28" s="24">
        <v>27219131</v>
      </c>
      <c r="J28" s="6">
        <v>24986000</v>
      </c>
      <c r="K28" s="25">
        <v>25946000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279986</v>
      </c>
      <c r="C31" s="6">
        <v>4738296</v>
      </c>
      <c r="D31" s="23">
        <v>6282526</v>
      </c>
      <c r="E31" s="24">
        <v>8484000</v>
      </c>
      <c r="F31" s="6">
        <v>21418533</v>
      </c>
      <c r="G31" s="25">
        <v>21418533</v>
      </c>
      <c r="H31" s="26">
        <v>0</v>
      </c>
      <c r="I31" s="24">
        <v>6367991</v>
      </c>
      <c r="J31" s="6">
        <v>2803000</v>
      </c>
      <c r="K31" s="25">
        <v>3009120</v>
      </c>
    </row>
    <row r="32" spans="1:11" ht="13.5">
      <c r="A32" s="33" t="s">
        <v>36</v>
      </c>
      <c r="B32" s="7">
        <f>SUM(B28:B31)</f>
        <v>235459607</v>
      </c>
      <c r="C32" s="7">
        <f aca="true" t="shared" si="5" ref="C32:K32">SUM(C28:C31)</f>
        <v>27364949</v>
      </c>
      <c r="D32" s="69">
        <f t="shared" si="5"/>
        <v>33122647</v>
      </c>
      <c r="E32" s="70">
        <f t="shared" si="5"/>
        <v>33679000</v>
      </c>
      <c r="F32" s="7">
        <f t="shared" si="5"/>
        <v>55569312</v>
      </c>
      <c r="G32" s="71">
        <f t="shared" si="5"/>
        <v>55569312</v>
      </c>
      <c r="H32" s="72">
        <f t="shared" si="5"/>
        <v>0</v>
      </c>
      <c r="I32" s="70">
        <f t="shared" si="5"/>
        <v>33587122</v>
      </c>
      <c r="J32" s="7">
        <f t="shared" si="5"/>
        <v>27789000</v>
      </c>
      <c r="K32" s="71">
        <f t="shared" si="5"/>
        <v>28955120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58242626</v>
      </c>
      <c r="C35" s="6">
        <v>-5813859</v>
      </c>
      <c r="D35" s="23">
        <v>33224378</v>
      </c>
      <c r="E35" s="24">
        <v>91527992</v>
      </c>
      <c r="F35" s="6">
        <v>242606448</v>
      </c>
      <c r="G35" s="25">
        <v>242606448</v>
      </c>
      <c r="H35" s="26">
        <v>5655974</v>
      </c>
      <c r="I35" s="24">
        <v>17754098</v>
      </c>
      <c r="J35" s="6">
        <v>22518727</v>
      </c>
      <c r="K35" s="25">
        <v>23557937</v>
      </c>
    </row>
    <row r="36" spans="1:11" ht="13.5">
      <c r="A36" s="22" t="s">
        <v>39</v>
      </c>
      <c r="B36" s="6">
        <v>231539050</v>
      </c>
      <c r="C36" s="6">
        <v>18595895</v>
      </c>
      <c r="D36" s="23">
        <v>286701473</v>
      </c>
      <c r="E36" s="24">
        <v>269231358</v>
      </c>
      <c r="F36" s="6">
        <v>320869791</v>
      </c>
      <c r="G36" s="25">
        <v>320869791</v>
      </c>
      <c r="H36" s="26">
        <v>35945342</v>
      </c>
      <c r="I36" s="24">
        <v>352577472</v>
      </c>
      <c r="J36" s="6">
        <v>359868093</v>
      </c>
      <c r="K36" s="25">
        <v>374653087</v>
      </c>
    </row>
    <row r="37" spans="1:11" ht="13.5">
      <c r="A37" s="22" t="s">
        <v>40</v>
      </c>
      <c r="B37" s="6">
        <v>49274653</v>
      </c>
      <c r="C37" s="6">
        <v>9485397</v>
      </c>
      <c r="D37" s="23">
        <v>42864812</v>
      </c>
      <c r="E37" s="24">
        <v>12017473</v>
      </c>
      <c r="F37" s="6">
        <v>21155677</v>
      </c>
      <c r="G37" s="25">
        <v>21155677</v>
      </c>
      <c r="H37" s="26">
        <v>-9405708</v>
      </c>
      <c r="I37" s="24">
        <v>13851383</v>
      </c>
      <c r="J37" s="6">
        <v>12926225</v>
      </c>
      <c r="K37" s="25">
        <v>13597663</v>
      </c>
    </row>
    <row r="38" spans="1:11" ht="13.5">
      <c r="A38" s="22" t="s">
        <v>41</v>
      </c>
      <c r="B38" s="6">
        <v>685757</v>
      </c>
      <c r="C38" s="6">
        <v>-488141</v>
      </c>
      <c r="D38" s="23">
        <v>92383</v>
      </c>
      <c r="E38" s="24">
        <v>6200000</v>
      </c>
      <c r="F38" s="6">
        <v>1321449</v>
      </c>
      <c r="G38" s="25">
        <v>1321449</v>
      </c>
      <c r="H38" s="26">
        <v>0</v>
      </c>
      <c r="I38" s="24">
        <v>1086449</v>
      </c>
      <c r="J38" s="6">
        <v>1129907</v>
      </c>
      <c r="K38" s="25">
        <v>1175103</v>
      </c>
    </row>
    <row r="39" spans="1:11" ht="13.5">
      <c r="A39" s="22" t="s">
        <v>42</v>
      </c>
      <c r="B39" s="6">
        <v>214156270</v>
      </c>
      <c r="C39" s="6">
        <v>-6287879</v>
      </c>
      <c r="D39" s="23">
        <v>257958130</v>
      </c>
      <c r="E39" s="24">
        <v>320140925</v>
      </c>
      <c r="F39" s="6">
        <v>516224149</v>
      </c>
      <c r="G39" s="25">
        <v>516224149</v>
      </c>
      <c r="H39" s="26">
        <v>42</v>
      </c>
      <c r="I39" s="24">
        <v>335461341</v>
      </c>
      <c r="J39" s="6">
        <v>352188197</v>
      </c>
      <c r="K39" s="25">
        <v>373670953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-57957</v>
      </c>
      <c r="C42" s="6">
        <v>-5846406</v>
      </c>
      <c r="D42" s="23">
        <v>16622913</v>
      </c>
      <c r="E42" s="24">
        <v>243123241</v>
      </c>
      <c r="F42" s="6">
        <v>30413787</v>
      </c>
      <c r="G42" s="25">
        <v>30413787</v>
      </c>
      <c r="H42" s="26">
        <v>118574447</v>
      </c>
      <c r="I42" s="24">
        <v>52164946</v>
      </c>
      <c r="J42" s="6">
        <v>43037666</v>
      </c>
      <c r="K42" s="25">
        <v>37754829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-55569311</v>
      </c>
      <c r="G43" s="25">
        <v>-55569311</v>
      </c>
      <c r="H43" s="26">
        <v>0</v>
      </c>
      <c r="I43" s="24">
        <v>-35468383</v>
      </c>
      <c r="J43" s="6">
        <v>-25310357</v>
      </c>
      <c r="K43" s="25">
        <v>-26381275</v>
      </c>
    </row>
    <row r="44" spans="1:11" ht="13.5">
      <c r="A44" s="22" t="s">
        <v>46</v>
      </c>
      <c r="B44" s="6">
        <v>0</v>
      </c>
      <c r="C44" s="6">
        <v>1783</v>
      </c>
      <c r="D44" s="23">
        <v>-1700</v>
      </c>
      <c r="E44" s="24">
        <v>-83</v>
      </c>
      <c r="F44" s="6">
        <v>83</v>
      </c>
      <c r="G44" s="25">
        <v>83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-57957</v>
      </c>
      <c r="C45" s="7">
        <v>-5844623</v>
      </c>
      <c r="D45" s="69">
        <v>16621213</v>
      </c>
      <c r="E45" s="70">
        <v>250822091</v>
      </c>
      <c r="F45" s="7">
        <v>-8663238</v>
      </c>
      <c r="G45" s="71">
        <v>-8663238</v>
      </c>
      <c r="H45" s="72">
        <v>222514451</v>
      </c>
      <c r="I45" s="70">
        <v>22634309</v>
      </c>
      <c r="J45" s="7">
        <v>23902564</v>
      </c>
      <c r="K45" s="71">
        <v>17795818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22120577</v>
      </c>
      <c r="C48" s="6">
        <v>-5906686</v>
      </c>
      <c r="D48" s="23">
        <v>16624250</v>
      </c>
      <c r="E48" s="24">
        <v>-7942640</v>
      </c>
      <c r="F48" s="6">
        <v>3301920</v>
      </c>
      <c r="G48" s="25">
        <v>3301920</v>
      </c>
      <c r="H48" s="26">
        <v>-5331875</v>
      </c>
      <c r="I48" s="24">
        <v>10205761</v>
      </c>
      <c r="J48" s="6">
        <v>14668457</v>
      </c>
      <c r="K48" s="25">
        <v>15393656</v>
      </c>
    </row>
    <row r="49" spans="1:11" ht="13.5">
      <c r="A49" s="22" t="s">
        <v>50</v>
      </c>
      <c r="B49" s="6">
        <f>+B75</f>
        <v>55918722</v>
      </c>
      <c r="C49" s="6">
        <f aca="true" t="shared" si="6" ref="C49:K49">+C75</f>
        <v>13107762</v>
      </c>
      <c r="D49" s="23">
        <f t="shared" si="6"/>
        <v>67603146</v>
      </c>
      <c r="E49" s="24">
        <f t="shared" si="6"/>
        <v>-29941862.540703833</v>
      </c>
      <c r="F49" s="6">
        <f t="shared" si="6"/>
        <v>-50884107.616460264</v>
      </c>
      <c r="G49" s="25">
        <f t="shared" si="6"/>
        <v>-50884107.616460264</v>
      </c>
      <c r="H49" s="26">
        <f t="shared" si="6"/>
        <v>-16158015</v>
      </c>
      <c r="I49" s="24">
        <f t="shared" si="6"/>
        <v>11520993.000838565</v>
      </c>
      <c r="J49" s="6">
        <f t="shared" si="6"/>
        <v>10269748.001199545</v>
      </c>
      <c r="K49" s="25">
        <f t="shared" si="6"/>
        <v>10745763.425418781</v>
      </c>
    </row>
    <row r="50" spans="1:11" ht="13.5">
      <c r="A50" s="33" t="s">
        <v>51</v>
      </c>
      <c r="B50" s="7">
        <f>+B48-B49</f>
        <v>-33798145</v>
      </c>
      <c r="C50" s="7">
        <f aca="true" t="shared" si="7" ref="C50:K50">+C48-C49</f>
        <v>-19014448</v>
      </c>
      <c r="D50" s="69">
        <f t="shared" si="7"/>
        <v>-50978896</v>
      </c>
      <c r="E50" s="70">
        <f t="shared" si="7"/>
        <v>21999222.540703833</v>
      </c>
      <c r="F50" s="7">
        <f t="shared" si="7"/>
        <v>54186027.616460264</v>
      </c>
      <c r="G50" s="71">
        <f t="shared" si="7"/>
        <v>54186027.616460264</v>
      </c>
      <c r="H50" s="72">
        <f t="shared" si="7"/>
        <v>10826140</v>
      </c>
      <c r="I50" s="70">
        <f t="shared" si="7"/>
        <v>-1315232.0008385647</v>
      </c>
      <c r="J50" s="7">
        <f t="shared" si="7"/>
        <v>4398708.998800455</v>
      </c>
      <c r="K50" s="71">
        <f t="shared" si="7"/>
        <v>4647892.574581219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177635149</v>
      </c>
      <c r="C53" s="6">
        <v>-6910580</v>
      </c>
      <c r="D53" s="23">
        <v>243455592</v>
      </c>
      <c r="E53" s="24">
        <v>191564500</v>
      </c>
      <c r="F53" s="6">
        <v>96242492</v>
      </c>
      <c r="G53" s="25">
        <v>96242492</v>
      </c>
      <c r="H53" s="26">
        <v>5936529</v>
      </c>
      <c r="I53" s="24">
        <v>97934362</v>
      </c>
      <c r="J53" s="6">
        <v>99265505</v>
      </c>
      <c r="K53" s="25">
        <v>103665833</v>
      </c>
    </row>
    <row r="54" spans="1:11" ht="13.5">
      <c r="A54" s="22" t="s">
        <v>54</v>
      </c>
      <c r="B54" s="6">
        <v>0</v>
      </c>
      <c r="C54" s="6">
        <v>19154713</v>
      </c>
      <c r="D54" s="23">
        <v>13934773</v>
      </c>
      <c r="E54" s="24">
        <v>14463000</v>
      </c>
      <c r="F54" s="6">
        <v>14463000</v>
      </c>
      <c r="G54" s="25">
        <v>14463000</v>
      </c>
      <c r="H54" s="26">
        <v>7045525</v>
      </c>
      <c r="I54" s="24">
        <v>16456400</v>
      </c>
      <c r="J54" s="6">
        <v>16785528</v>
      </c>
      <c r="K54" s="25">
        <v>17121239</v>
      </c>
    </row>
    <row r="55" spans="1:11" ht="13.5">
      <c r="A55" s="22" t="s">
        <v>55</v>
      </c>
      <c r="B55" s="6">
        <v>0</v>
      </c>
      <c r="C55" s="6">
        <v>0</v>
      </c>
      <c r="D55" s="23">
        <v>0</v>
      </c>
      <c r="E55" s="24">
        <v>750000</v>
      </c>
      <c r="F55" s="6">
        <v>1082819</v>
      </c>
      <c r="G55" s="25">
        <v>1082819</v>
      </c>
      <c r="H55" s="26">
        <v>1046819</v>
      </c>
      <c r="I55" s="24">
        <v>869565</v>
      </c>
      <c r="J55" s="6">
        <v>0</v>
      </c>
      <c r="K55" s="25">
        <v>0</v>
      </c>
    </row>
    <row r="56" spans="1:11" ht="13.5">
      <c r="A56" s="22" t="s">
        <v>56</v>
      </c>
      <c r="B56" s="6">
        <v>4931028</v>
      </c>
      <c r="C56" s="6">
        <v>6153733</v>
      </c>
      <c r="D56" s="23">
        <v>4099406</v>
      </c>
      <c r="E56" s="24">
        <v>8079000</v>
      </c>
      <c r="F56" s="6">
        <v>9927230</v>
      </c>
      <c r="G56" s="25">
        <v>9927230</v>
      </c>
      <c r="H56" s="26">
        <v>6378461</v>
      </c>
      <c r="I56" s="24">
        <v>8071696</v>
      </c>
      <c r="J56" s="6">
        <v>8182130</v>
      </c>
      <c r="K56" s="25">
        <v>8509414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10706</v>
      </c>
      <c r="C62" s="98">
        <v>10706</v>
      </c>
      <c r="D62" s="99">
        <v>0</v>
      </c>
      <c r="E62" s="97">
        <v>10706</v>
      </c>
      <c r="F62" s="98">
        <v>10706</v>
      </c>
      <c r="G62" s="99">
        <v>10706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3332</v>
      </c>
      <c r="C63" s="98">
        <v>3332</v>
      </c>
      <c r="D63" s="99">
        <v>0</v>
      </c>
      <c r="E63" s="97">
        <v>3332</v>
      </c>
      <c r="F63" s="98">
        <v>3332</v>
      </c>
      <c r="G63" s="99">
        <v>3332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12938</v>
      </c>
      <c r="C64" s="98">
        <v>12938</v>
      </c>
      <c r="D64" s="99">
        <v>0</v>
      </c>
      <c r="E64" s="97">
        <v>12938</v>
      </c>
      <c r="F64" s="98">
        <v>12938</v>
      </c>
      <c r="G64" s="99">
        <v>12938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19393</v>
      </c>
      <c r="C65" s="98">
        <v>19393</v>
      </c>
      <c r="D65" s="99">
        <v>0</v>
      </c>
      <c r="E65" s="97">
        <v>19393</v>
      </c>
      <c r="F65" s="98">
        <v>19393</v>
      </c>
      <c r="G65" s="99">
        <v>19393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0.5950451900931091</v>
      </c>
      <c r="F70" s="5">
        <f t="shared" si="8"/>
        <v>0.7420025985319436</v>
      </c>
      <c r="G70" s="5">
        <f t="shared" si="8"/>
        <v>0.7420025985319436</v>
      </c>
      <c r="H70" s="5">
        <f t="shared" si="8"/>
        <v>0</v>
      </c>
      <c r="I70" s="5">
        <f t="shared" si="8"/>
        <v>1.1410576924641063</v>
      </c>
      <c r="J70" s="5">
        <f t="shared" si="8"/>
        <v>1.1514852353868663</v>
      </c>
      <c r="K70" s="5">
        <f t="shared" si="8"/>
        <v>1.1607956137939421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15263885</v>
      </c>
      <c r="F71" s="2">
        <f t="shared" si="9"/>
        <v>17939195</v>
      </c>
      <c r="G71" s="2">
        <f t="shared" si="9"/>
        <v>17939195</v>
      </c>
      <c r="H71" s="2">
        <f t="shared" si="9"/>
        <v>0</v>
      </c>
      <c r="I71" s="2">
        <f t="shared" si="9"/>
        <v>29461053</v>
      </c>
      <c r="J71" s="2">
        <f t="shared" si="9"/>
        <v>30919495</v>
      </c>
      <c r="K71" s="2">
        <f t="shared" si="9"/>
        <v>32416275</v>
      </c>
    </row>
    <row r="72" spans="1:11" ht="12.75" hidden="1">
      <c r="A72" s="1" t="s">
        <v>136</v>
      </c>
      <c r="B72" s="2">
        <f>+B77</f>
        <v>16212388</v>
      </c>
      <c r="C72" s="2">
        <f aca="true" t="shared" si="10" ref="C72:K72">+C77</f>
        <v>25066373</v>
      </c>
      <c r="D72" s="2">
        <f t="shared" si="10"/>
        <v>25064002</v>
      </c>
      <c r="E72" s="2">
        <f t="shared" si="10"/>
        <v>25651640</v>
      </c>
      <c r="F72" s="2">
        <f t="shared" si="10"/>
        <v>24176728</v>
      </c>
      <c r="G72" s="2">
        <f t="shared" si="10"/>
        <v>24176728</v>
      </c>
      <c r="H72" s="2">
        <f t="shared" si="10"/>
        <v>30440155</v>
      </c>
      <c r="I72" s="2">
        <f t="shared" si="10"/>
        <v>25819074</v>
      </c>
      <c r="J72" s="2">
        <f t="shared" si="10"/>
        <v>26851838</v>
      </c>
      <c r="K72" s="2">
        <f t="shared" si="10"/>
        <v>27925911</v>
      </c>
    </row>
    <row r="73" spans="1:11" ht="12.75" hidden="1">
      <c r="A73" s="1" t="s">
        <v>137</v>
      </c>
      <c r="B73" s="2">
        <f>+B74</f>
        <v>-37924853.33333334</v>
      </c>
      <c r="C73" s="2">
        <f aca="true" t="shared" si="11" ref="C73:K73">+(C78+C80+C81+C82)-(B78+B80+B81+B82)</f>
        <v>-36029222</v>
      </c>
      <c r="D73" s="2">
        <f t="shared" si="11"/>
        <v>16507301</v>
      </c>
      <c r="E73" s="2">
        <f t="shared" si="11"/>
        <v>80417612</v>
      </c>
      <c r="F73" s="2">
        <f>+(F78+F80+F81+F82)-(D78+D80+D81+D82)</f>
        <v>222704400</v>
      </c>
      <c r="G73" s="2">
        <f>+(G78+G80+G81+G82)-(D78+D80+D81+D82)</f>
        <v>222704400</v>
      </c>
      <c r="H73" s="2">
        <f>+(H78+H80+H81+H82)-(D78+D80+D81+D82)</f>
        <v>-5612279</v>
      </c>
      <c r="I73" s="2">
        <f>+(I78+I80+I81+I82)-(E78+E80+E81+E82)</f>
        <v>-89469403</v>
      </c>
      <c r="J73" s="2">
        <f t="shared" si="11"/>
        <v>301933</v>
      </c>
      <c r="K73" s="2">
        <f t="shared" si="11"/>
        <v>314011</v>
      </c>
    </row>
    <row r="74" spans="1:11" ht="12.75" hidden="1">
      <c r="A74" s="1" t="s">
        <v>138</v>
      </c>
      <c r="B74" s="2">
        <f>+TREND(C74:E74)</f>
        <v>-37924853.33333334</v>
      </c>
      <c r="C74" s="2">
        <f>+C73</f>
        <v>-36029222</v>
      </c>
      <c r="D74" s="2">
        <f aca="true" t="shared" si="12" ref="D74:K74">+D73</f>
        <v>16507301</v>
      </c>
      <c r="E74" s="2">
        <f t="shared" si="12"/>
        <v>80417612</v>
      </c>
      <c r="F74" s="2">
        <f t="shared" si="12"/>
        <v>222704400</v>
      </c>
      <c r="G74" s="2">
        <f t="shared" si="12"/>
        <v>222704400</v>
      </c>
      <c r="H74" s="2">
        <f t="shared" si="12"/>
        <v>-5612279</v>
      </c>
      <c r="I74" s="2">
        <f t="shared" si="12"/>
        <v>-89469403</v>
      </c>
      <c r="J74" s="2">
        <f t="shared" si="12"/>
        <v>301933</v>
      </c>
      <c r="K74" s="2">
        <f t="shared" si="12"/>
        <v>314011</v>
      </c>
    </row>
    <row r="75" spans="1:11" ht="12.75" hidden="1">
      <c r="A75" s="1" t="s">
        <v>139</v>
      </c>
      <c r="B75" s="2">
        <f>+B84-(((B80+B81+B78)*B70)-B79)</f>
        <v>55918722</v>
      </c>
      <c r="C75" s="2">
        <f aca="true" t="shared" si="13" ref="C75:K75">+C84-(((C80+C81+C78)*C70)-C79)</f>
        <v>13107762</v>
      </c>
      <c r="D75" s="2">
        <f t="shared" si="13"/>
        <v>67603146</v>
      </c>
      <c r="E75" s="2">
        <f t="shared" si="13"/>
        <v>-29941862.540703833</v>
      </c>
      <c r="F75" s="2">
        <f t="shared" si="13"/>
        <v>-50884107.616460264</v>
      </c>
      <c r="G75" s="2">
        <f t="shared" si="13"/>
        <v>-50884107.616460264</v>
      </c>
      <c r="H75" s="2">
        <f t="shared" si="13"/>
        <v>-16158015</v>
      </c>
      <c r="I75" s="2">
        <f t="shared" si="13"/>
        <v>11520993.000838565</v>
      </c>
      <c r="J75" s="2">
        <f t="shared" si="13"/>
        <v>10269748.001199545</v>
      </c>
      <c r="K75" s="2">
        <f t="shared" si="13"/>
        <v>10745763.425418781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16212388</v>
      </c>
      <c r="C77" s="3">
        <v>25066373</v>
      </c>
      <c r="D77" s="3">
        <v>25064002</v>
      </c>
      <c r="E77" s="3">
        <v>25651640</v>
      </c>
      <c r="F77" s="3">
        <v>24176728</v>
      </c>
      <c r="G77" s="3">
        <v>24176728</v>
      </c>
      <c r="H77" s="3">
        <v>30440155</v>
      </c>
      <c r="I77" s="3">
        <v>25819074</v>
      </c>
      <c r="J77" s="3">
        <v>26851838</v>
      </c>
      <c r="K77" s="3">
        <v>27925911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39035064</v>
      </c>
      <c r="C79" s="3">
        <v>-9106768</v>
      </c>
      <c r="D79" s="3">
        <v>33076738</v>
      </c>
      <c r="E79" s="3">
        <v>12017473</v>
      </c>
      <c r="F79" s="3">
        <v>19482572</v>
      </c>
      <c r="G79" s="3">
        <v>19482572</v>
      </c>
      <c r="H79" s="3">
        <v>-9405420</v>
      </c>
      <c r="I79" s="3">
        <v>13749383</v>
      </c>
      <c r="J79" s="3">
        <v>12661797</v>
      </c>
      <c r="K79" s="3">
        <v>13322658</v>
      </c>
    </row>
    <row r="80" spans="1:11" ht="12.75" hidden="1">
      <c r="A80" s="1" t="s">
        <v>68</v>
      </c>
      <c r="B80" s="3">
        <v>52781107</v>
      </c>
      <c r="C80" s="3">
        <v>5305908</v>
      </c>
      <c r="D80" s="3">
        <v>36240002</v>
      </c>
      <c r="E80" s="3">
        <v>90817740</v>
      </c>
      <c r="F80" s="3">
        <v>11874828</v>
      </c>
      <c r="G80" s="3">
        <v>11874828</v>
      </c>
      <c r="H80" s="3">
        <v>7600818</v>
      </c>
      <c r="I80" s="3">
        <v>2674690</v>
      </c>
      <c r="J80" s="3">
        <v>2781678</v>
      </c>
      <c r="K80" s="3">
        <v>2892944</v>
      </c>
    </row>
    <row r="81" spans="1:11" ht="12.75" hidden="1">
      <c r="A81" s="1" t="s">
        <v>69</v>
      </c>
      <c r="B81" s="3">
        <v>-16659058</v>
      </c>
      <c r="C81" s="3">
        <v>-5213081</v>
      </c>
      <c r="D81" s="3">
        <v>-19639874</v>
      </c>
      <c r="E81" s="3">
        <v>6200000</v>
      </c>
      <c r="F81" s="3">
        <v>227429700</v>
      </c>
      <c r="G81" s="3">
        <v>227429700</v>
      </c>
      <c r="H81" s="3">
        <v>3387031</v>
      </c>
      <c r="I81" s="3">
        <v>4873647</v>
      </c>
      <c r="J81" s="3">
        <v>5068592</v>
      </c>
      <c r="K81" s="3">
        <v>5271337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15263885</v>
      </c>
      <c r="F83" s="3">
        <v>17939195</v>
      </c>
      <c r="G83" s="3">
        <v>17939195</v>
      </c>
      <c r="H83" s="3">
        <v>0</v>
      </c>
      <c r="I83" s="3">
        <v>29461053</v>
      </c>
      <c r="J83" s="3">
        <v>30919495</v>
      </c>
      <c r="K83" s="3">
        <v>32416275</v>
      </c>
    </row>
    <row r="84" spans="1:11" ht="12.75" hidden="1">
      <c r="A84" s="1" t="s">
        <v>72</v>
      </c>
      <c r="B84" s="3">
        <v>16883658</v>
      </c>
      <c r="C84" s="3">
        <v>22214530</v>
      </c>
      <c r="D84" s="3">
        <v>34526408</v>
      </c>
      <c r="E84" s="3">
        <v>15770604</v>
      </c>
      <c r="F84" s="3">
        <v>107197902</v>
      </c>
      <c r="G84" s="3">
        <v>107197902</v>
      </c>
      <c r="H84" s="3">
        <v>-6752595</v>
      </c>
      <c r="I84" s="3">
        <v>6384698</v>
      </c>
      <c r="J84" s="3">
        <v>6647421</v>
      </c>
      <c r="K84" s="3">
        <v>6900167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27220633</v>
      </c>
      <c r="C5" s="6">
        <v>26608887</v>
      </c>
      <c r="D5" s="23">
        <v>23224989</v>
      </c>
      <c r="E5" s="24">
        <v>27186612</v>
      </c>
      <c r="F5" s="6">
        <v>24086612</v>
      </c>
      <c r="G5" s="25">
        <v>24086612</v>
      </c>
      <c r="H5" s="26">
        <v>25834113</v>
      </c>
      <c r="I5" s="24">
        <v>23621256</v>
      </c>
      <c r="J5" s="6">
        <v>24658622</v>
      </c>
      <c r="K5" s="25">
        <v>25640222</v>
      </c>
    </row>
    <row r="6" spans="1:11" ht="13.5">
      <c r="A6" s="22" t="s">
        <v>18</v>
      </c>
      <c r="B6" s="6">
        <v>33179130</v>
      </c>
      <c r="C6" s="6">
        <v>33472425</v>
      </c>
      <c r="D6" s="23">
        <v>34592310</v>
      </c>
      <c r="E6" s="24">
        <v>45402444</v>
      </c>
      <c r="F6" s="6">
        <v>38402444</v>
      </c>
      <c r="G6" s="25">
        <v>38402444</v>
      </c>
      <c r="H6" s="26">
        <v>36867981</v>
      </c>
      <c r="I6" s="24">
        <v>43876210</v>
      </c>
      <c r="J6" s="6">
        <v>44463668</v>
      </c>
      <c r="K6" s="25">
        <v>46585828</v>
      </c>
    </row>
    <row r="7" spans="1:11" ht="13.5">
      <c r="A7" s="22" t="s">
        <v>19</v>
      </c>
      <c r="B7" s="6">
        <v>11157848</v>
      </c>
      <c r="C7" s="6">
        <v>13539418</v>
      </c>
      <c r="D7" s="23">
        <v>10505057</v>
      </c>
      <c r="E7" s="24">
        <v>14252472</v>
      </c>
      <c r="F7" s="6">
        <v>7252472</v>
      </c>
      <c r="G7" s="25">
        <v>7252472</v>
      </c>
      <c r="H7" s="26">
        <v>6978155</v>
      </c>
      <c r="I7" s="24">
        <v>7549824</v>
      </c>
      <c r="J7" s="6">
        <v>7882020</v>
      </c>
      <c r="K7" s="25">
        <v>8236704</v>
      </c>
    </row>
    <row r="8" spans="1:11" ht="13.5">
      <c r="A8" s="22" t="s">
        <v>20</v>
      </c>
      <c r="B8" s="6">
        <v>80969004</v>
      </c>
      <c r="C8" s="6">
        <v>87229320</v>
      </c>
      <c r="D8" s="23">
        <v>97241273</v>
      </c>
      <c r="E8" s="24">
        <v>113488296</v>
      </c>
      <c r="F8" s="6">
        <v>124844297</v>
      </c>
      <c r="G8" s="25">
        <v>124844297</v>
      </c>
      <c r="H8" s="26">
        <v>125294066</v>
      </c>
      <c r="I8" s="24">
        <v>113079096</v>
      </c>
      <c r="J8" s="6">
        <v>115343604</v>
      </c>
      <c r="K8" s="25">
        <v>115637736</v>
      </c>
    </row>
    <row r="9" spans="1:11" ht="13.5">
      <c r="A9" s="22" t="s">
        <v>21</v>
      </c>
      <c r="B9" s="6">
        <v>4833911</v>
      </c>
      <c r="C9" s="6">
        <v>5868614</v>
      </c>
      <c r="D9" s="23">
        <v>5460027</v>
      </c>
      <c r="E9" s="24">
        <v>14244780</v>
      </c>
      <c r="F9" s="6">
        <v>14164780</v>
      </c>
      <c r="G9" s="25">
        <v>14164780</v>
      </c>
      <c r="H9" s="26">
        <v>33564098</v>
      </c>
      <c r="I9" s="24">
        <v>16938348</v>
      </c>
      <c r="J9" s="6">
        <v>17683632</v>
      </c>
      <c r="K9" s="25">
        <v>18479400</v>
      </c>
    </row>
    <row r="10" spans="1:11" ht="25.5">
      <c r="A10" s="27" t="s">
        <v>128</v>
      </c>
      <c r="B10" s="28">
        <f>SUM(B5:B9)</f>
        <v>157360526</v>
      </c>
      <c r="C10" s="29">
        <f aca="true" t="shared" si="0" ref="C10:K10">SUM(C5:C9)</f>
        <v>166718664</v>
      </c>
      <c r="D10" s="30">
        <f t="shared" si="0"/>
        <v>171023656</v>
      </c>
      <c r="E10" s="28">
        <f t="shared" si="0"/>
        <v>214574604</v>
      </c>
      <c r="F10" s="29">
        <f t="shared" si="0"/>
        <v>208750605</v>
      </c>
      <c r="G10" s="31">
        <f t="shared" si="0"/>
        <v>208750605</v>
      </c>
      <c r="H10" s="32">
        <f t="shared" si="0"/>
        <v>228538413</v>
      </c>
      <c r="I10" s="28">
        <f t="shared" si="0"/>
        <v>205064734</v>
      </c>
      <c r="J10" s="29">
        <f t="shared" si="0"/>
        <v>210031546</v>
      </c>
      <c r="K10" s="31">
        <f t="shared" si="0"/>
        <v>214579890</v>
      </c>
    </row>
    <row r="11" spans="1:11" ht="13.5">
      <c r="A11" s="22" t="s">
        <v>22</v>
      </c>
      <c r="B11" s="6">
        <v>49486397</v>
      </c>
      <c r="C11" s="6">
        <v>62359593</v>
      </c>
      <c r="D11" s="23">
        <v>67883115</v>
      </c>
      <c r="E11" s="24">
        <v>75541284</v>
      </c>
      <c r="F11" s="6">
        <v>75840813</v>
      </c>
      <c r="G11" s="25">
        <v>75840813</v>
      </c>
      <c r="H11" s="26">
        <v>73579176</v>
      </c>
      <c r="I11" s="24">
        <v>82036020</v>
      </c>
      <c r="J11" s="6">
        <v>85645572</v>
      </c>
      <c r="K11" s="25">
        <v>89499624</v>
      </c>
    </row>
    <row r="12" spans="1:11" ht="13.5">
      <c r="A12" s="22" t="s">
        <v>23</v>
      </c>
      <c r="B12" s="6">
        <v>8568526</v>
      </c>
      <c r="C12" s="6">
        <v>8529439</v>
      </c>
      <c r="D12" s="23">
        <v>8738445</v>
      </c>
      <c r="E12" s="24">
        <v>12964920</v>
      </c>
      <c r="F12" s="6">
        <v>12964936</v>
      </c>
      <c r="G12" s="25">
        <v>12964936</v>
      </c>
      <c r="H12" s="26">
        <v>8813662</v>
      </c>
      <c r="I12" s="24">
        <v>13029468</v>
      </c>
      <c r="J12" s="6">
        <v>13602780</v>
      </c>
      <c r="K12" s="25">
        <v>14214864</v>
      </c>
    </row>
    <row r="13" spans="1:11" ht="13.5">
      <c r="A13" s="22" t="s">
        <v>129</v>
      </c>
      <c r="B13" s="6">
        <v>11656264</v>
      </c>
      <c r="C13" s="6">
        <v>15593290</v>
      </c>
      <c r="D13" s="23">
        <v>15729813</v>
      </c>
      <c r="E13" s="24">
        <v>18801288</v>
      </c>
      <c r="F13" s="6">
        <v>18801288</v>
      </c>
      <c r="G13" s="25">
        <v>18801288</v>
      </c>
      <c r="H13" s="26">
        <v>9400643</v>
      </c>
      <c r="I13" s="24">
        <v>18801288</v>
      </c>
      <c r="J13" s="6">
        <v>19628532</v>
      </c>
      <c r="K13" s="25">
        <v>20511828</v>
      </c>
    </row>
    <row r="14" spans="1:11" ht="13.5">
      <c r="A14" s="22" t="s">
        <v>24</v>
      </c>
      <c r="B14" s="6">
        <v>4065</v>
      </c>
      <c r="C14" s="6">
        <v>439839</v>
      </c>
      <c r="D14" s="23">
        <v>882993</v>
      </c>
      <c r="E14" s="24">
        <v>450156</v>
      </c>
      <c r="F14" s="6">
        <v>300156</v>
      </c>
      <c r="G14" s="25">
        <v>300156</v>
      </c>
      <c r="H14" s="26">
        <v>51125</v>
      </c>
      <c r="I14" s="24">
        <v>239820</v>
      </c>
      <c r="J14" s="6">
        <v>250380</v>
      </c>
      <c r="K14" s="25">
        <v>261636</v>
      </c>
    </row>
    <row r="15" spans="1:11" ht="13.5">
      <c r="A15" s="22" t="s">
        <v>130</v>
      </c>
      <c r="B15" s="6">
        <v>27469685</v>
      </c>
      <c r="C15" s="6">
        <v>29536411</v>
      </c>
      <c r="D15" s="23">
        <v>30746975</v>
      </c>
      <c r="E15" s="24">
        <v>38979948</v>
      </c>
      <c r="F15" s="6">
        <v>36320213</v>
      </c>
      <c r="G15" s="25">
        <v>36320213</v>
      </c>
      <c r="H15" s="26">
        <v>37325733</v>
      </c>
      <c r="I15" s="24">
        <v>41007336</v>
      </c>
      <c r="J15" s="6">
        <v>42692192</v>
      </c>
      <c r="K15" s="25">
        <v>44149440</v>
      </c>
    </row>
    <row r="16" spans="1:11" ht="13.5">
      <c r="A16" s="22" t="s">
        <v>20</v>
      </c>
      <c r="B16" s="6">
        <v>7709638</v>
      </c>
      <c r="C16" s="6">
        <v>4338590</v>
      </c>
      <c r="D16" s="23">
        <v>4614502</v>
      </c>
      <c r="E16" s="24">
        <v>3474192</v>
      </c>
      <c r="F16" s="6">
        <v>3465228</v>
      </c>
      <c r="G16" s="25">
        <v>3465228</v>
      </c>
      <c r="H16" s="26">
        <v>4149975</v>
      </c>
      <c r="I16" s="24">
        <v>2278478</v>
      </c>
      <c r="J16" s="6">
        <v>3040920</v>
      </c>
      <c r="K16" s="25">
        <v>3177756</v>
      </c>
    </row>
    <row r="17" spans="1:11" ht="13.5">
      <c r="A17" s="22" t="s">
        <v>25</v>
      </c>
      <c r="B17" s="6">
        <v>38923462</v>
      </c>
      <c r="C17" s="6">
        <v>43280093</v>
      </c>
      <c r="D17" s="23">
        <v>43663909</v>
      </c>
      <c r="E17" s="24">
        <v>69639132</v>
      </c>
      <c r="F17" s="6">
        <v>73284596</v>
      </c>
      <c r="G17" s="25">
        <v>73284596</v>
      </c>
      <c r="H17" s="26">
        <v>86579803</v>
      </c>
      <c r="I17" s="24">
        <v>80121390</v>
      </c>
      <c r="J17" s="6">
        <v>82590156</v>
      </c>
      <c r="K17" s="25">
        <v>86306736</v>
      </c>
    </row>
    <row r="18" spans="1:11" ht="13.5">
      <c r="A18" s="33" t="s">
        <v>26</v>
      </c>
      <c r="B18" s="34">
        <f>SUM(B11:B17)</f>
        <v>143818037</v>
      </c>
      <c r="C18" s="35">
        <f aca="true" t="shared" si="1" ref="C18:K18">SUM(C11:C17)</f>
        <v>164077255</v>
      </c>
      <c r="D18" s="36">
        <f t="shared" si="1"/>
        <v>172259752</v>
      </c>
      <c r="E18" s="34">
        <f t="shared" si="1"/>
        <v>219850920</v>
      </c>
      <c r="F18" s="35">
        <f t="shared" si="1"/>
        <v>220977230</v>
      </c>
      <c r="G18" s="37">
        <f t="shared" si="1"/>
        <v>220977230</v>
      </c>
      <c r="H18" s="38">
        <f t="shared" si="1"/>
        <v>219900117</v>
      </c>
      <c r="I18" s="34">
        <f t="shared" si="1"/>
        <v>237513800</v>
      </c>
      <c r="J18" s="35">
        <f t="shared" si="1"/>
        <v>247450532</v>
      </c>
      <c r="K18" s="37">
        <f t="shared" si="1"/>
        <v>258121884</v>
      </c>
    </row>
    <row r="19" spans="1:11" ht="13.5">
      <c r="A19" s="33" t="s">
        <v>27</v>
      </c>
      <c r="B19" s="39">
        <f>+B10-B18</f>
        <v>13542489</v>
      </c>
      <c r="C19" s="40">
        <f aca="true" t="shared" si="2" ref="C19:K19">+C10-C18</f>
        <v>2641409</v>
      </c>
      <c r="D19" s="41">
        <f t="shared" si="2"/>
        <v>-1236096</v>
      </c>
      <c r="E19" s="39">
        <f t="shared" si="2"/>
        <v>-5276316</v>
      </c>
      <c r="F19" s="40">
        <f t="shared" si="2"/>
        <v>-12226625</v>
      </c>
      <c r="G19" s="42">
        <f t="shared" si="2"/>
        <v>-12226625</v>
      </c>
      <c r="H19" s="43">
        <f t="shared" si="2"/>
        <v>8638296</v>
      </c>
      <c r="I19" s="39">
        <f t="shared" si="2"/>
        <v>-32449066</v>
      </c>
      <c r="J19" s="40">
        <f t="shared" si="2"/>
        <v>-37418986</v>
      </c>
      <c r="K19" s="42">
        <f t="shared" si="2"/>
        <v>-43541994</v>
      </c>
    </row>
    <row r="20" spans="1:11" ht="25.5">
      <c r="A20" s="44" t="s">
        <v>28</v>
      </c>
      <c r="B20" s="45">
        <v>39617916</v>
      </c>
      <c r="C20" s="46">
        <v>23225707</v>
      </c>
      <c r="D20" s="47">
        <v>20966422</v>
      </c>
      <c r="E20" s="45">
        <v>23207004</v>
      </c>
      <c r="F20" s="46">
        <v>23207004</v>
      </c>
      <c r="G20" s="48">
        <v>23207004</v>
      </c>
      <c r="H20" s="49">
        <v>22921999</v>
      </c>
      <c r="I20" s="45">
        <v>32463996</v>
      </c>
      <c r="J20" s="46">
        <v>26163000</v>
      </c>
      <c r="K20" s="48">
        <v>27177000</v>
      </c>
    </row>
    <row r="21" spans="1:11" ht="63.75">
      <c r="A21" s="50" t="s">
        <v>131</v>
      </c>
      <c r="B21" s="51">
        <v>35125</v>
      </c>
      <c r="C21" s="52">
        <v>4020225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53195530</v>
      </c>
      <c r="C22" s="58">
        <f aca="true" t="shared" si="3" ref="C22:K22">SUM(C19:C21)</f>
        <v>29887341</v>
      </c>
      <c r="D22" s="59">
        <f t="shared" si="3"/>
        <v>19730326</v>
      </c>
      <c r="E22" s="57">
        <f t="shared" si="3"/>
        <v>17930688</v>
      </c>
      <c r="F22" s="58">
        <f t="shared" si="3"/>
        <v>10980379</v>
      </c>
      <c r="G22" s="60">
        <f t="shared" si="3"/>
        <v>10980379</v>
      </c>
      <c r="H22" s="61">
        <f t="shared" si="3"/>
        <v>31560295</v>
      </c>
      <c r="I22" s="57">
        <f t="shared" si="3"/>
        <v>14930</v>
      </c>
      <c r="J22" s="58">
        <f t="shared" si="3"/>
        <v>-11255986</v>
      </c>
      <c r="K22" s="60">
        <f t="shared" si="3"/>
        <v>-16364994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53195530</v>
      </c>
      <c r="C24" s="40">
        <f aca="true" t="shared" si="4" ref="C24:K24">SUM(C22:C23)</f>
        <v>29887341</v>
      </c>
      <c r="D24" s="41">
        <f t="shared" si="4"/>
        <v>19730326</v>
      </c>
      <c r="E24" s="39">
        <f t="shared" si="4"/>
        <v>17930688</v>
      </c>
      <c r="F24" s="40">
        <f t="shared" si="4"/>
        <v>10980379</v>
      </c>
      <c r="G24" s="42">
        <f t="shared" si="4"/>
        <v>10980379</v>
      </c>
      <c r="H24" s="43">
        <f t="shared" si="4"/>
        <v>31560295</v>
      </c>
      <c r="I24" s="39">
        <f t="shared" si="4"/>
        <v>14930</v>
      </c>
      <c r="J24" s="40">
        <f t="shared" si="4"/>
        <v>-11255986</v>
      </c>
      <c r="K24" s="42">
        <f t="shared" si="4"/>
        <v>-16364994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-10526330</v>
      </c>
      <c r="C27" s="7">
        <v>22567851</v>
      </c>
      <c r="D27" s="69">
        <v>63293239</v>
      </c>
      <c r="E27" s="70">
        <v>56225772</v>
      </c>
      <c r="F27" s="7">
        <v>61708913</v>
      </c>
      <c r="G27" s="71">
        <v>61708913</v>
      </c>
      <c r="H27" s="72">
        <v>52552522</v>
      </c>
      <c r="I27" s="70">
        <v>46090795</v>
      </c>
      <c r="J27" s="7">
        <v>36043380</v>
      </c>
      <c r="K27" s="71">
        <v>36043380</v>
      </c>
    </row>
    <row r="28" spans="1:11" ht="13.5">
      <c r="A28" s="73" t="s">
        <v>33</v>
      </c>
      <c r="B28" s="6">
        <v>-15542439</v>
      </c>
      <c r="C28" s="6">
        <v>-12342945</v>
      </c>
      <c r="D28" s="23">
        <v>18882459</v>
      </c>
      <c r="E28" s="24">
        <v>22046652</v>
      </c>
      <c r="F28" s="6">
        <v>22046772</v>
      </c>
      <c r="G28" s="25">
        <v>22046772</v>
      </c>
      <c r="H28" s="26">
        <v>0</v>
      </c>
      <c r="I28" s="24">
        <v>32463815</v>
      </c>
      <c r="J28" s="6">
        <v>23643048</v>
      </c>
      <c r="K28" s="25">
        <v>18945420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1515026</v>
      </c>
      <c r="C31" s="6">
        <v>29001998</v>
      </c>
      <c r="D31" s="23">
        <v>44410780</v>
      </c>
      <c r="E31" s="24">
        <v>34179120</v>
      </c>
      <c r="F31" s="6">
        <v>39662141</v>
      </c>
      <c r="G31" s="25">
        <v>39662141</v>
      </c>
      <c r="H31" s="26">
        <v>0</v>
      </c>
      <c r="I31" s="24">
        <v>13626980</v>
      </c>
      <c r="J31" s="6">
        <v>12400332</v>
      </c>
      <c r="K31" s="25">
        <v>17097960</v>
      </c>
    </row>
    <row r="32" spans="1:11" ht="13.5">
      <c r="A32" s="33" t="s">
        <v>36</v>
      </c>
      <c r="B32" s="7">
        <f>SUM(B28:B31)</f>
        <v>-14027413</v>
      </c>
      <c r="C32" s="7">
        <f aca="true" t="shared" si="5" ref="C32:K32">SUM(C28:C31)</f>
        <v>16659053</v>
      </c>
      <c r="D32" s="69">
        <f t="shared" si="5"/>
        <v>63293239</v>
      </c>
      <c r="E32" s="70">
        <f t="shared" si="5"/>
        <v>56225772</v>
      </c>
      <c r="F32" s="7">
        <f t="shared" si="5"/>
        <v>61708913</v>
      </c>
      <c r="G32" s="71">
        <f t="shared" si="5"/>
        <v>61708913</v>
      </c>
      <c r="H32" s="72">
        <f t="shared" si="5"/>
        <v>0</v>
      </c>
      <c r="I32" s="70">
        <f t="shared" si="5"/>
        <v>46090795</v>
      </c>
      <c r="J32" s="7">
        <f t="shared" si="5"/>
        <v>36043380</v>
      </c>
      <c r="K32" s="71">
        <f t="shared" si="5"/>
        <v>36043380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208584641</v>
      </c>
      <c r="C35" s="6">
        <v>203936607</v>
      </c>
      <c r="D35" s="23">
        <v>196343531</v>
      </c>
      <c r="E35" s="24">
        <v>196589617</v>
      </c>
      <c r="F35" s="6">
        <v>184662877</v>
      </c>
      <c r="G35" s="25">
        <v>184662877</v>
      </c>
      <c r="H35" s="26">
        <v>201977175</v>
      </c>
      <c r="I35" s="24">
        <v>193064634</v>
      </c>
      <c r="J35" s="6">
        <v>171059704</v>
      </c>
      <c r="K35" s="25">
        <v>177688069</v>
      </c>
    </row>
    <row r="36" spans="1:11" ht="13.5">
      <c r="A36" s="22" t="s">
        <v>39</v>
      </c>
      <c r="B36" s="6">
        <v>280661460</v>
      </c>
      <c r="C36" s="6">
        <v>304864088</v>
      </c>
      <c r="D36" s="23">
        <v>361694862</v>
      </c>
      <c r="E36" s="24">
        <v>343460425</v>
      </c>
      <c r="F36" s="6">
        <v>348943566</v>
      </c>
      <c r="G36" s="25">
        <v>348943566</v>
      </c>
      <c r="H36" s="26">
        <v>405889695</v>
      </c>
      <c r="I36" s="24">
        <v>414840403</v>
      </c>
      <c r="J36" s="6">
        <v>431255252</v>
      </c>
      <c r="K36" s="25">
        <v>441786872</v>
      </c>
    </row>
    <row r="37" spans="1:11" ht="13.5">
      <c r="A37" s="22" t="s">
        <v>40</v>
      </c>
      <c r="B37" s="6">
        <v>54340941</v>
      </c>
      <c r="C37" s="6">
        <v>40500379</v>
      </c>
      <c r="D37" s="23">
        <v>60208802</v>
      </c>
      <c r="E37" s="24">
        <v>22683112</v>
      </c>
      <c r="F37" s="6">
        <v>23189822</v>
      </c>
      <c r="G37" s="25">
        <v>23189822</v>
      </c>
      <c r="H37" s="26">
        <v>78772703</v>
      </c>
      <c r="I37" s="24">
        <v>82852143</v>
      </c>
      <c r="J37" s="6">
        <v>85908048</v>
      </c>
      <c r="K37" s="25">
        <v>116705570</v>
      </c>
    </row>
    <row r="38" spans="1:11" ht="13.5">
      <c r="A38" s="22" t="s">
        <v>41</v>
      </c>
      <c r="B38" s="6">
        <v>4479792</v>
      </c>
      <c r="C38" s="6">
        <v>11264284</v>
      </c>
      <c r="D38" s="23">
        <v>11259207</v>
      </c>
      <c r="E38" s="24">
        <v>11766308</v>
      </c>
      <c r="F38" s="6">
        <v>11766308</v>
      </c>
      <c r="G38" s="25">
        <v>11766308</v>
      </c>
      <c r="H38" s="26">
        <v>11259207</v>
      </c>
      <c r="I38" s="24">
        <v>11263866</v>
      </c>
      <c r="J38" s="6">
        <v>11263866</v>
      </c>
      <c r="K38" s="25">
        <v>11263866</v>
      </c>
    </row>
    <row r="39" spans="1:11" ht="13.5">
      <c r="A39" s="22" t="s">
        <v>42</v>
      </c>
      <c r="B39" s="6">
        <v>377229821</v>
      </c>
      <c r="C39" s="6">
        <v>427148692</v>
      </c>
      <c r="D39" s="23">
        <v>466840062</v>
      </c>
      <c r="E39" s="24">
        <v>505600622</v>
      </c>
      <c r="F39" s="6">
        <v>498650314</v>
      </c>
      <c r="G39" s="25">
        <v>498650314</v>
      </c>
      <c r="H39" s="26">
        <v>517735050</v>
      </c>
      <c r="I39" s="24">
        <v>513789029</v>
      </c>
      <c r="J39" s="6">
        <v>505143043</v>
      </c>
      <c r="K39" s="25">
        <v>491505505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468372557</v>
      </c>
      <c r="C42" s="6">
        <v>884480573</v>
      </c>
      <c r="D42" s="23">
        <v>296218613</v>
      </c>
      <c r="E42" s="24">
        <v>16469714</v>
      </c>
      <c r="F42" s="6">
        <v>27140357</v>
      </c>
      <c r="G42" s="25">
        <v>27140357</v>
      </c>
      <c r="H42" s="26">
        <v>199408425</v>
      </c>
      <c r="I42" s="24">
        <v>18221653</v>
      </c>
      <c r="J42" s="6">
        <v>6907200</v>
      </c>
      <c r="K42" s="25">
        <v>43333586</v>
      </c>
    </row>
    <row r="43" spans="1:11" ht="13.5">
      <c r="A43" s="22" t="s">
        <v>45</v>
      </c>
      <c r="B43" s="6">
        <v>-33790917</v>
      </c>
      <c r="C43" s="6">
        <v>-44123841</v>
      </c>
      <c r="D43" s="23">
        <v>-63580818</v>
      </c>
      <c r="E43" s="24">
        <v>-56225772</v>
      </c>
      <c r="F43" s="6">
        <v>-56822765</v>
      </c>
      <c r="G43" s="25">
        <v>-56822765</v>
      </c>
      <c r="H43" s="26">
        <v>-62230015</v>
      </c>
      <c r="I43" s="24">
        <v>-46090904</v>
      </c>
      <c r="J43" s="6">
        <v>-36043384</v>
      </c>
      <c r="K43" s="25">
        <v>-36043380</v>
      </c>
    </row>
    <row r="44" spans="1:11" ht="13.5">
      <c r="A44" s="22" t="s">
        <v>46</v>
      </c>
      <c r="B44" s="6">
        <v>684746</v>
      </c>
      <c r="C44" s="6">
        <v>-131272</v>
      </c>
      <c r="D44" s="23">
        <v>-21156</v>
      </c>
      <c r="E44" s="24">
        <v>46060</v>
      </c>
      <c r="F44" s="6">
        <v>0</v>
      </c>
      <c r="G44" s="25">
        <v>0</v>
      </c>
      <c r="H44" s="26">
        <v>-535134</v>
      </c>
      <c r="I44" s="24">
        <v>-39845</v>
      </c>
      <c r="J44" s="6">
        <v>0</v>
      </c>
      <c r="K44" s="25">
        <v>0</v>
      </c>
    </row>
    <row r="45" spans="1:11" ht="13.5">
      <c r="A45" s="33" t="s">
        <v>47</v>
      </c>
      <c r="B45" s="7">
        <v>564737285</v>
      </c>
      <c r="C45" s="7">
        <v>972705534</v>
      </c>
      <c r="D45" s="69">
        <v>373233495</v>
      </c>
      <c r="E45" s="70">
        <v>131188872</v>
      </c>
      <c r="F45" s="7">
        <v>141216462</v>
      </c>
      <c r="G45" s="71">
        <v>141216462</v>
      </c>
      <c r="H45" s="72">
        <v>257346884</v>
      </c>
      <c r="I45" s="70">
        <v>5789661</v>
      </c>
      <c r="J45" s="7">
        <v>64344391</v>
      </c>
      <c r="K45" s="71">
        <v>100770781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164352252</v>
      </c>
      <c r="C48" s="6">
        <v>163529185</v>
      </c>
      <c r="D48" s="23">
        <v>135284684</v>
      </c>
      <c r="E48" s="24">
        <v>144234932</v>
      </c>
      <c r="F48" s="6">
        <v>143678457</v>
      </c>
      <c r="G48" s="25">
        <v>143678457</v>
      </c>
      <c r="H48" s="26">
        <v>131246966</v>
      </c>
      <c r="I48" s="24">
        <v>109823392</v>
      </c>
      <c r="J48" s="6">
        <v>60129407</v>
      </c>
      <c r="K48" s="25">
        <v>35913977</v>
      </c>
    </row>
    <row r="49" spans="1:11" ht="13.5">
      <c r="A49" s="22" t="s">
        <v>50</v>
      </c>
      <c r="B49" s="6">
        <f>+B75</f>
        <v>-171478930.96355242</v>
      </c>
      <c r="C49" s="6">
        <f aca="true" t="shared" si="6" ref="C49:K49">+C75</f>
        <v>-86628188.18181261</v>
      </c>
      <c r="D49" s="23">
        <f t="shared" si="6"/>
        <v>87967707.7755819</v>
      </c>
      <c r="E49" s="24">
        <f t="shared" si="6"/>
        <v>13457062.323492393</v>
      </c>
      <c r="F49" s="6">
        <f t="shared" si="6"/>
        <v>26660884.702668987</v>
      </c>
      <c r="G49" s="25">
        <f t="shared" si="6"/>
        <v>26660884.702668987</v>
      </c>
      <c r="H49" s="26">
        <f t="shared" si="6"/>
        <v>144456613.91749647</v>
      </c>
      <c r="I49" s="24">
        <f t="shared" si="6"/>
        <v>129882991.64555699</v>
      </c>
      <c r="J49" s="6">
        <f t="shared" si="6"/>
        <v>92339464.50727037</v>
      </c>
      <c r="K49" s="25">
        <f t="shared" si="6"/>
        <v>62451380.696737856</v>
      </c>
    </row>
    <row r="50" spans="1:11" ht="13.5">
      <c r="A50" s="33" t="s">
        <v>51</v>
      </c>
      <c r="B50" s="7">
        <f>+B48-B49</f>
        <v>335831182.9635524</v>
      </c>
      <c r="C50" s="7">
        <f aca="true" t="shared" si="7" ref="C50:K50">+C48-C49</f>
        <v>250157373.1818126</v>
      </c>
      <c r="D50" s="69">
        <f t="shared" si="7"/>
        <v>47316976.2244181</v>
      </c>
      <c r="E50" s="70">
        <f t="shared" si="7"/>
        <v>130777869.6765076</v>
      </c>
      <c r="F50" s="7">
        <f t="shared" si="7"/>
        <v>117017572.297331</v>
      </c>
      <c r="G50" s="71">
        <f t="shared" si="7"/>
        <v>117017572.297331</v>
      </c>
      <c r="H50" s="72">
        <f t="shared" si="7"/>
        <v>-13209647.917496473</v>
      </c>
      <c r="I50" s="70">
        <f t="shared" si="7"/>
        <v>-20059599.645556986</v>
      </c>
      <c r="J50" s="7">
        <f t="shared" si="7"/>
        <v>-32210057.507270366</v>
      </c>
      <c r="K50" s="71">
        <f t="shared" si="7"/>
        <v>-26537403.696737856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251124717</v>
      </c>
      <c r="C53" s="6">
        <v>274388096</v>
      </c>
      <c r="D53" s="23">
        <v>278699625</v>
      </c>
      <c r="E53" s="24">
        <v>249503505</v>
      </c>
      <c r="F53" s="6">
        <v>247856473</v>
      </c>
      <c r="G53" s="25">
        <v>247856473</v>
      </c>
      <c r="H53" s="26">
        <v>283531843</v>
      </c>
      <c r="I53" s="24">
        <v>272217555</v>
      </c>
      <c r="J53" s="6">
        <v>268331876</v>
      </c>
      <c r="K53" s="25">
        <v>269349476</v>
      </c>
    </row>
    <row r="54" spans="1:11" ht="13.5">
      <c r="A54" s="22" t="s">
        <v>54</v>
      </c>
      <c r="B54" s="6">
        <v>0</v>
      </c>
      <c r="C54" s="6">
        <v>15593290</v>
      </c>
      <c r="D54" s="23">
        <v>15448212</v>
      </c>
      <c r="E54" s="24">
        <v>18801288</v>
      </c>
      <c r="F54" s="6">
        <v>18801288</v>
      </c>
      <c r="G54" s="25">
        <v>18801288</v>
      </c>
      <c r="H54" s="26">
        <v>9400643</v>
      </c>
      <c r="I54" s="24">
        <v>18801288</v>
      </c>
      <c r="J54" s="6">
        <v>19628532</v>
      </c>
      <c r="K54" s="25">
        <v>20511828</v>
      </c>
    </row>
    <row r="55" spans="1:11" ht="13.5">
      <c r="A55" s="22" t="s">
        <v>55</v>
      </c>
      <c r="B55" s="6">
        <v>-17116689</v>
      </c>
      <c r="C55" s="6">
        <v>-12803913</v>
      </c>
      <c r="D55" s="23">
        <v>8561262</v>
      </c>
      <c r="E55" s="24">
        <v>970008</v>
      </c>
      <c r="F55" s="6">
        <v>910264</v>
      </c>
      <c r="G55" s="25">
        <v>910264</v>
      </c>
      <c r="H55" s="26">
        <v>633108</v>
      </c>
      <c r="I55" s="24">
        <v>0</v>
      </c>
      <c r="J55" s="6">
        <v>5000004</v>
      </c>
      <c r="K55" s="25">
        <v>0</v>
      </c>
    </row>
    <row r="56" spans="1:11" ht="13.5">
      <c r="A56" s="22" t="s">
        <v>56</v>
      </c>
      <c r="B56" s="6">
        <v>0</v>
      </c>
      <c r="C56" s="6">
        <v>391918</v>
      </c>
      <c r="D56" s="23">
        <v>8024795</v>
      </c>
      <c r="E56" s="24">
        <v>5919912</v>
      </c>
      <c r="F56" s="6">
        <v>9359966</v>
      </c>
      <c r="G56" s="25">
        <v>9359966</v>
      </c>
      <c r="H56" s="26">
        <v>6291465</v>
      </c>
      <c r="I56" s="24">
        <v>7883976</v>
      </c>
      <c r="J56" s="6">
        <v>8230860</v>
      </c>
      <c r="K56" s="25">
        <v>8601252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3725404</v>
      </c>
      <c r="F60" s="6">
        <v>3725404</v>
      </c>
      <c r="G60" s="25">
        <v>3725404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8222</v>
      </c>
      <c r="F62" s="98">
        <v>8222</v>
      </c>
      <c r="G62" s="99">
        <v>8222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754</v>
      </c>
      <c r="F63" s="98">
        <v>754</v>
      </c>
      <c r="G63" s="99">
        <v>754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64043</v>
      </c>
      <c r="F65" s="98">
        <v>64043</v>
      </c>
      <c r="G65" s="99">
        <v>64043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5.4526029985705255</v>
      </c>
      <c r="C70" s="5">
        <f aca="true" t="shared" si="8" ref="C70:K70">IF(ISERROR(C71/C72),0,(C71/C72))</f>
        <v>4.129817457152342</v>
      </c>
      <c r="D70" s="5">
        <f t="shared" si="8"/>
        <v>0.7963061997910594</v>
      </c>
      <c r="E70" s="5">
        <f t="shared" si="8"/>
        <v>0.8992752369318989</v>
      </c>
      <c r="F70" s="5">
        <f t="shared" si="8"/>
        <v>1.0188599038187671</v>
      </c>
      <c r="G70" s="5">
        <f t="shared" si="8"/>
        <v>1.0188599038187671</v>
      </c>
      <c r="H70" s="5">
        <f t="shared" si="8"/>
        <v>0.6271805237527914</v>
      </c>
      <c r="I70" s="5">
        <f t="shared" si="8"/>
        <v>0.9605189333521437</v>
      </c>
      <c r="J70" s="5">
        <f t="shared" si="8"/>
        <v>0.8652752516124418</v>
      </c>
      <c r="K70" s="5">
        <f t="shared" si="8"/>
        <v>1.1057194468469094</v>
      </c>
    </row>
    <row r="71" spans="1:11" ht="12.75" hidden="1">
      <c r="A71" s="1" t="s">
        <v>135</v>
      </c>
      <c r="B71" s="2">
        <f>+B83</f>
        <v>348850735</v>
      </c>
      <c r="C71" s="2">
        <f aca="true" t="shared" si="9" ref="C71:K71">+C83</f>
        <v>262967126</v>
      </c>
      <c r="D71" s="2">
        <f t="shared" si="9"/>
        <v>50388127</v>
      </c>
      <c r="E71" s="2">
        <f t="shared" si="9"/>
        <v>77769434</v>
      </c>
      <c r="F71" s="2">
        <f t="shared" si="9"/>
        <v>77739137</v>
      </c>
      <c r="G71" s="2">
        <f t="shared" si="9"/>
        <v>77739137</v>
      </c>
      <c r="H71" s="2">
        <f t="shared" si="9"/>
        <v>59708992</v>
      </c>
      <c r="I71" s="2">
        <f t="shared" si="9"/>
        <v>81102198</v>
      </c>
      <c r="J71" s="2">
        <f t="shared" si="9"/>
        <v>75111016</v>
      </c>
      <c r="K71" s="2">
        <f t="shared" si="9"/>
        <v>100294780</v>
      </c>
    </row>
    <row r="72" spans="1:11" ht="12.75" hidden="1">
      <c r="A72" s="1" t="s">
        <v>136</v>
      </c>
      <c r="B72" s="2">
        <f>+B77</f>
        <v>63978752</v>
      </c>
      <c r="C72" s="2">
        <f aca="true" t="shared" si="10" ref="C72:K72">+C77</f>
        <v>63675242</v>
      </c>
      <c r="D72" s="2">
        <f t="shared" si="10"/>
        <v>63277326</v>
      </c>
      <c r="E72" s="2">
        <f t="shared" si="10"/>
        <v>86480124</v>
      </c>
      <c r="F72" s="2">
        <f t="shared" si="10"/>
        <v>76300124</v>
      </c>
      <c r="G72" s="2">
        <f t="shared" si="10"/>
        <v>76300124</v>
      </c>
      <c r="H72" s="2">
        <f t="shared" si="10"/>
        <v>95202242</v>
      </c>
      <c r="I72" s="2">
        <f t="shared" si="10"/>
        <v>84435814</v>
      </c>
      <c r="J72" s="2">
        <f t="shared" si="10"/>
        <v>86805922</v>
      </c>
      <c r="K72" s="2">
        <f t="shared" si="10"/>
        <v>90705450</v>
      </c>
    </row>
    <row r="73" spans="1:11" ht="12.75" hidden="1">
      <c r="A73" s="1" t="s">
        <v>137</v>
      </c>
      <c r="B73" s="2">
        <f>+B74</f>
        <v>5686489.666666663</v>
      </c>
      <c r="C73" s="2">
        <f aca="true" t="shared" si="11" ref="C73:K73">+(C78+C80+C81+C82)-(B78+B80+B81+B82)</f>
        <v>-3728095</v>
      </c>
      <c r="D73" s="2">
        <f t="shared" si="11"/>
        <v>20728294</v>
      </c>
      <c r="E73" s="2">
        <f t="shared" si="11"/>
        <v>-11302825</v>
      </c>
      <c r="F73" s="2">
        <f>+(F78+F80+F81+F82)-(D78+D80+D81+D82)</f>
        <v>-22832825</v>
      </c>
      <c r="G73" s="2">
        <f>+(G78+G80+G81+G82)-(D78+D80+D81+D82)</f>
        <v>-22832825</v>
      </c>
      <c r="H73" s="2">
        <f>+(H78+H80+H81+H82)-(D78+D80+D81+D82)</f>
        <v>8594797</v>
      </c>
      <c r="I73" s="2">
        <f>+(I78+I80+I81+I82)-(E78+E80+E81+E82)</f>
        <v>31745484</v>
      </c>
      <c r="J73" s="2">
        <f t="shared" si="11"/>
        <v>27689056</v>
      </c>
      <c r="K73" s="2">
        <f t="shared" si="11"/>
        <v>31169522</v>
      </c>
    </row>
    <row r="74" spans="1:11" ht="12.75" hidden="1">
      <c r="A74" s="1" t="s">
        <v>138</v>
      </c>
      <c r="B74" s="2">
        <f>+TREND(C74:E74)</f>
        <v>5686489.666666663</v>
      </c>
      <c r="C74" s="2">
        <f>+C73</f>
        <v>-3728095</v>
      </c>
      <c r="D74" s="2">
        <f aca="true" t="shared" si="12" ref="D74:K74">+D73</f>
        <v>20728294</v>
      </c>
      <c r="E74" s="2">
        <f t="shared" si="12"/>
        <v>-11302825</v>
      </c>
      <c r="F74" s="2">
        <f t="shared" si="12"/>
        <v>-22832825</v>
      </c>
      <c r="G74" s="2">
        <f t="shared" si="12"/>
        <v>-22832825</v>
      </c>
      <c r="H74" s="2">
        <f t="shared" si="12"/>
        <v>8594797</v>
      </c>
      <c r="I74" s="2">
        <f t="shared" si="12"/>
        <v>31745484</v>
      </c>
      <c r="J74" s="2">
        <f t="shared" si="12"/>
        <v>27689056</v>
      </c>
      <c r="K74" s="2">
        <f t="shared" si="12"/>
        <v>31169522</v>
      </c>
    </row>
    <row r="75" spans="1:11" ht="12.75" hidden="1">
      <c r="A75" s="1" t="s">
        <v>139</v>
      </c>
      <c r="B75" s="2">
        <f>+B84-(((B80+B81+B78)*B70)-B79)</f>
        <v>-171478930.96355242</v>
      </c>
      <c r="C75" s="2">
        <f aca="true" t="shared" si="13" ref="C75:K75">+C84-(((C80+C81+C78)*C70)-C79)</f>
        <v>-86628188.18181261</v>
      </c>
      <c r="D75" s="2">
        <f t="shared" si="13"/>
        <v>87967707.7755819</v>
      </c>
      <c r="E75" s="2">
        <f t="shared" si="13"/>
        <v>13457062.323492393</v>
      </c>
      <c r="F75" s="2">
        <f t="shared" si="13"/>
        <v>26660884.702668987</v>
      </c>
      <c r="G75" s="2">
        <f t="shared" si="13"/>
        <v>26660884.702668987</v>
      </c>
      <c r="H75" s="2">
        <f t="shared" si="13"/>
        <v>144456613.91749647</v>
      </c>
      <c r="I75" s="2">
        <f t="shared" si="13"/>
        <v>129882991.64555699</v>
      </c>
      <c r="J75" s="2">
        <f t="shared" si="13"/>
        <v>92339464.50727037</v>
      </c>
      <c r="K75" s="2">
        <f t="shared" si="13"/>
        <v>62451380.696737856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63978752</v>
      </c>
      <c r="C77" s="3">
        <v>63675242</v>
      </c>
      <c r="D77" s="3">
        <v>63277326</v>
      </c>
      <c r="E77" s="3">
        <v>86480124</v>
      </c>
      <c r="F77" s="3">
        <v>76300124</v>
      </c>
      <c r="G77" s="3">
        <v>76300124</v>
      </c>
      <c r="H77" s="3">
        <v>95202242</v>
      </c>
      <c r="I77" s="3">
        <v>84435814</v>
      </c>
      <c r="J77" s="3">
        <v>86805922</v>
      </c>
      <c r="K77" s="3">
        <v>90705450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47814723</v>
      </c>
      <c r="C79" s="3">
        <v>38887789</v>
      </c>
      <c r="D79" s="3">
        <v>57703639</v>
      </c>
      <c r="E79" s="3">
        <v>20972385</v>
      </c>
      <c r="F79" s="3">
        <v>21479095</v>
      </c>
      <c r="G79" s="3">
        <v>21479095</v>
      </c>
      <c r="H79" s="3">
        <v>76235447</v>
      </c>
      <c r="I79" s="3">
        <v>80365238</v>
      </c>
      <c r="J79" s="3">
        <v>83421143</v>
      </c>
      <c r="K79" s="3">
        <v>114218665</v>
      </c>
    </row>
    <row r="80" spans="1:11" ht="12.75" hidden="1">
      <c r="A80" s="1" t="s">
        <v>68</v>
      </c>
      <c r="B80" s="3">
        <v>10271184</v>
      </c>
      <c r="C80" s="3">
        <v>12555032</v>
      </c>
      <c r="D80" s="3">
        <v>15957725</v>
      </c>
      <c r="E80" s="3">
        <v>20734263</v>
      </c>
      <c r="F80" s="3">
        <v>9204263</v>
      </c>
      <c r="G80" s="3">
        <v>9204263</v>
      </c>
      <c r="H80" s="3">
        <v>5445631</v>
      </c>
      <c r="I80" s="3">
        <v>30114964</v>
      </c>
      <c r="J80" s="3">
        <v>42717969</v>
      </c>
      <c r="K80" s="3">
        <v>70564798</v>
      </c>
    </row>
    <row r="81" spans="1:11" ht="12.75" hidden="1">
      <c r="A81" s="1" t="s">
        <v>69</v>
      </c>
      <c r="B81" s="3">
        <v>32664592</v>
      </c>
      <c r="C81" s="3">
        <v>27694248</v>
      </c>
      <c r="D81" s="3">
        <v>45019849</v>
      </c>
      <c r="E81" s="3">
        <v>28940486</v>
      </c>
      <c r="F81" s="3">
        <v>28940486</v>
      </c>
      <c r="G81" s="3">
        <v>28940486</v>
      </c>
      <c r="H81" s="3">
        <v>64126740</v>
      </c>
      <c r="I81" s="3">
        <v>51305269</v>
      </c>
      <c r="J81" s="3">
        <v>66391320</v>
      </c>
      <c r="K81" s="3">
        <v>69714013</v>
      </c>
    </row>
    <row r="82" spans="1:11" ht="12.75" hidden="1">
      <c r="A82" s="1" t="s">
        <v>70</v>
      </c>
      <c r="B82" s="3">
        <v>1041599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348850735</v>
      </c>
      <c r="C83" s="3">
        <v>262967126</v>
      </c>
      <c r="D83" s="3">
        <v>50388127</v>
      </c>
      <c r="E83" s="3">
        <v>77769434</v>
      </c>
      <c r="F83" s="3">
        <v>77739137</v>
      </c>
      <c r="G83" s="3">
        <v>77739137</v>
      </c>
      <c r="H83" s="3">
        <v>59708992</v>
      </c>
      <c r="I83" s="3">
        <v>81102198</v>
      </c>
      <c r="J83" s="3">
        <v>75111016</v>
      </c>
      <c r="K83" s="3">
        <v>100294780</v>
      </c>
    </row>
    <row r="84" spans="1:11" ht="12.75" hidden="1">
      <c r="A84" s="1" t="s">
        <v>72</v>
      </c>
      <c r="B84" s="3">
        <v>14818087</v>
      </c>
      <c r="C84" s="3">
        <v>40706202</v>
      </c>
      <c r="D84" s="3">
        <v>78820889</v>
      </c>
      <c r="E84" s="3">
        <v>37155949</v>
      </c>
      <c r="F84" s="3">
        <v>44045945</v>
      </c>
      <c r="G84" s="3">
        <v>44045945</v>
      </c>
      <c r="H84" s="3">
        <v>111855603</v>
      </c>
      <c r="I84" s="3">
        <v>127723429</v>
      </c>
      <c r="J84" s="3">
        <v>103327889</v>
      </c>
      <c r="K84" s="3">
        <v>103341725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121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130251314</v>
      </c>
      <c r="C6" s="6">
        <v>153140613</v>
      </c>
      <c r="D6" s="23">
        <v>186086349</v>
      </c>
      <c r="E6" s="24">
        <v>213701748</v>
      </c>
      <c r="F6" s="6">
        <v>232310757</v>
      </c>
      <c r="G6" s="25">
        <v>232310757</v>
      </c>
      <c r="H6" s="26">
        <v>240395471</v>
      </c>
      <c r="I6" s="24">
        <v>260677310</v>
      </c>
      <c r="J6" s="6">
        <v>273711176</v>
      </c>
      <c r="K6" s="25">
        <v>288715486</v>
      </c>
    </row>
    <row r="7" spans="1:11" ht="13.5">
      <c r="A7" s="22" t="s">
        <v>19</v>
      </c>
      <c r="B7" s="6">
        <v>8359539</v>
      </c>
      <c r="C7" s="6">
        <v>13104783</v>
      </c>
      <c r="D7" s="23">
        <v>16721838</v>
      </c>
      <c r="E7" s="24">
        <v>14760624</v>
      </c>
      <c r="F7" s="6">
        <v>9474173</v>
      </c>
      <c r="G7" s="25">
        <v>9474173</v>
      </c>
      <c r="H7" s="26">
        <v>10625169</v>
      </c>
      <c r="I7" s="24">
        <v>12372368</v>
      </c>
      <c r="J7" s="6">
        <v>13230463</v>
      </c>
      <c r="K7" s="25">
        <v>13400454</v>
      </c>
    </row>
    <row r="8" spans="1:11" ht="13.5">
      <c r="A8" s="22" t="s">
        <v>20</v>
      </c>
      <c r="B8" s="6">
        <v>427124126</v>
      </c>
      <c r="C8" s="6">
        <v>551587210</v>
      </c>
      <c r="D8" s="23">
        <v>649564664</v>
      </c>
      <c r="E8" s="24">
        <v>648676128</v>
      </c>
      <c r="F8" s="6">
        <v>756360903</v>
      </c>
      <c r="G8" s="25">
        <v>756360903</v>
      </c>
      <c r="H8" s="26">
        <v>723314611</v>
      </c>
      <c r="I8" s="24">
        <v>672011267</v>
      </c>
      <c r="J8" s="6">
        <v>724197979</v>
      </c>
      <c r="K8" s="25">
        <v>746751901</v>
      </c>
    </row>
    <row r="9" spans="1:11" ht="13.5">
      <c r="A9" s="22" t="s">
        <v>21</v>
      </c>
      <c r="B9" s="6">
        <v>47184650</v>
      </c>
      <c r="C9" s="6">
        <v>56359207</v>
      </c>
      <c r="D9" s="23">
        <v>53922658</v>
      </c>
      <c r="E9" s="24">
        <v>66666660</v>
      </c>
      <c r="F9" s="6">
        <v>49389740</v>
      </c>
      <c r="G9" s="25">
        <v>49389740</v>
      </c>
      <c r="H9" s="26">
        <v>52483212</v>
      </c>
      <c r="I9" s="24">
        <v>135545960</v>
      </c>
      <c r="J9" s="6">
        <v>144080946</v>
      </c>
      <c r="K9" s="25">
        <v>153348272</v>
      </c>
    </row>
    <row r="10" spans="1:11" ht="25.5">
      <c r="A10" s="27" t="s">
        <v>128</v>
      </c>
      <c r="B10" s="28">
        <f>SUM(B5:B9)</f>
        <v>612919629</v>
      </c>
      <c r="C10" s="29">
        <f aca="true" t="shared" si="0" ref="C10:K10">SUM(C5:C9)</f>
        <v>774191813</v>
      </c>
      <c r="D10" s="30">
        <f t="shared" si="0"/>
        <v>906295509</v>
      </c>
      <c r="E10" s="28">
        <f t="shared" si="0"/>
        <v>943805160</v>
      </c>
      <c r="F10" s="29">
        <f t="shared" si="0"/>
        <v>1047535573</v>
      </c>
      <c r="G10" s="31">
        <f t="shared" si="0"/>
        <v>1047535573</v>
      </c>
      <c r="H10" s="32">
        <f t="shared" si="0"/>
        <v>1026818463</v>
      </c>
      <c r="I10" s="28">
        <f t="shared" si="0"/>
        <v>1080606905</v>
      </c>
      <c r="J10" s="29">
        <f t="shared" si="0"/>
        <v>1155220564</v>
      </c>
      <c r="K10" s="31">
        <f t="shared" si="0"/>
        <v>1202216113</v>
      </c>
    </row>
    <row r="11" spans="1:11" ht="13.5">
      <c r="A11" s="22" t="s">
        <v>22</v>
      </c>
      <c r="B11" s="6">
        <v>201754490</v>
      </c>
      <c r="C11" s="6">
        <v>220779546</v>
      </c>
      <c r="D11" s="23">
        <v>226280359</v>
      </c>
      <c r="E11" s="24">
        <v>274982952</v>
      </c>
      <c r="F11" s="6">
        <v>262440718</v>
      </c>
      <c r="G11" s="25">
        <v>262440718</v>
      </c>
      <c r="H11" s="26">
        <v>245671220</v>
      </c>
      <c r="I11" s="24">
        <v>270730080</v>
      </c>
      <c r="J11" s="6">
        <v>286955403</v>
      </c>
      <c r="K11" s="25">
        <v>305131002</v>
      </c>
    </row>
    <row r="12" spans="1:11" ht="13.5">
      <c r="A12" s="22" t="s">
        <v>23</v>
      </c>
      <c r="B12" s="6">
        <v>8405694</v>
      </c>
      <c r="C12" s="6">
        <v>8603848</v>
      </c>
      <c r="D12" s="23">
        <v>8877406</v>
      </c>
      <c r="E12" s="24">
        <v>9818880</v>
      </c>
      <c r="F12" s="6">
        <v>9834661</v>
      </c>
      <c r="G12" s="25">
        <v>9834661</v>
      </c>
      <c r="H12" s="26">
        <v>8921384</v>
      </c>
      <c r="I12" s="24">
        <v>10473916</v>
      </c>
      <c r="J12" s="6">
        <v>11154720</v>
      </c>
      <c r="K12" s="25">
        <v>11879775</v>
      </c>
    </row>
    <row r="13" spans="1:11" ht="13.5">
      <c r="A13" s="22" t="s">
        <v>129</v>
      </c>
      <c r="B13" s="6">
        <v>82953519</v>
      </c>
      <c r="C13" s="6">
        <v>105888637</v>
      </c>
      <c r="D13" s="23">
        <v>118102919</v>
      </c>
      <c r="E13" s="24">
        <v>81630636</v>
      </c>
      <c r="F13" s="6">
        <v>81511752</v>
      </c>
      <c r="G13" s="25">
        <v>81511752</v>
      </c>
      <c r="H13" s="26">
        <v>121358211</v>
      </c>
      <c r="I13" s="24">
        <v>116456528</v>
      </c>
      <c r="J13" s="6">
        <v>121730615</v>
      </c>
      <c r="K13" s="25">
        <v>127208493</v>
      </c>
    </row>
    <row r="14" spans="1:11" ht="13.5">
      <c r="A14" s="22" t="s">
        <v>24</v>
      </c>
      <c r="B14" s="6">
        <v>10772366</v>
      </c>
      <c r="C14" s="6">
        <v>8967040</v>
      </c>
      <c r="D14" s="23">
        <v>9724631</v>
      </c>
      <c r="E14" s="24">
        <v>12690708</v>
      </c>
      <c r="F14" s="6">
        <v>7817495</v>
      </c>
      <c r="G14" s="25">
        <v>7817495</v>
      </c>
      <c r="H14" s="26">
        <v>7194595</v>
      </c>
      <c r="I14" s="24">
        <v>6875003</v>
      </c>
      <c r="J14" s="6">
        <v>3799039</v>
      </c>
      <c r="K14" s="25">
        <v>7779450</v>
      </c>
    </row>
    <row r="15" spans="1:11" ht="13.5">
      <c r="A15" s="22" t="s">
        <v>130</v>
      </c>
      <c r="B15" s="6">
        <v>94949889</v>
      </c>
      <c r="C15" s="6">
        <v>170120622</v>
      </c>
      <c r="D15" s="23">
        <v>226175243</v>
      </c>
      <c r="E15" s="24">
        <v>239867652</v>
      </c>
      <c r="F15" s="6">
        <v>255798119</v>
      </c>
      <c r="G15" s="25">
        <v>255798119</v>
      </c>
      <c r="H15" s="26">
        <v>242044762</v>
      </c>
      <c r="I15" s="24">
        <v>212827769</v>
      </c>
      <c r="J15" s="6">
        <v>227395984</v>
      </c>
      <c r="K15" s="25">
        <v>242970500</v>
      </c>
    </row>
    <row r="16" spans="1:11" ht="13.5">
      <c r="A16" s="22" t="s">
        <v>20</v>
      </c>
      <c r="B16" s="6">
        <v>613442</v>
      </c>
      <c r="C16" s="6">
        <v>228845</v>
      </c>
      <c r="D16" s="23">
        <v>32583297</v>
      </c>
      <c r="E16" s="24">
        <v>35367216</v>
      </c>
      <c r="F16" s="6">
        <v>37106343</v>
      </c>
      <c r="G16" s="25">
        <v>37106343</v>
      </c>
      <c r="H16" s="26">
        <v>32923754</v>
      </c>
      <c r="I16" s="24">
        <v>36817266</v>
      </c>
      <c r="J16" s="6">
        <v>38437227</v>
      </c>
      <c r="K16" s="25">
        <v>40166901</v>
      </c>
    </row>
    <row r="17" spans="1:11" ht="13.5">
      <c r="A17" s="22" t="s">
        <v>25</v>
      </c>
      <c r="B17" s="6">
        <v>304101696</v>
      </c>
      <c r="C17" s="6">
        <v>357161792</v>
      </c>
      <c r="D17" s="23">
        <v>473151857</v>
      </c>
      <c r="E17" s="24">
        <v>290199204</v>
      </c>
      <c r="F17" s="6">
        <v>347444563</v>
      </c>
      <c r="G17" s="25">
        <v>347444563</v>
      </c>
      <c r="H17" s="26">
        <v>286189196</v>
      </c>
      <c r="I17" s="24">
        <v>412376879</v>
      </c>
      <c r="J17" s="6">
        <v>415650182</v>
      </c>
      <c r="K17" s="25">
        <v>420611603</v>
      </c>
    </row>
    <row r="18" spans="1:11" ht="13.5">
      <c r="A18" s="33" t="s">
        <v>26</v>
      </c>
      <c r="B18" s="34">
        <f>SUM(B11:B17)</f>
        <v>703551096</v>
      </c>
      <c r="C18" s="35">
        <f aca="true" t="shared" si="1" ref="C18:K18">SUM(C11:C17)</f>
        <v>871750330</v>
      </c>
      <c r="D18" s="36">
        <f t="shared" si="1"/>
        <v>1094895712</v>
      </c>
      <c r="E18" s="34">
        <f t="shared" si="1"/>
        <v>944557248</v>
      </c>
      <c r="F18" s="35">
        <f t="shared" si="1"/>
        <v>1001953651</v>
      </c>
      <c r="G18" s="37">
        <f t="shared" si="1"/>
        <v>1001953651</v>
      </c>
      <c r="H18" s="38">
        <f t="shared" si="1"/>
        <v>944303122</v>
      </c>
      <c r="I18" s="34">
        <f t="shared" si="1"/>
        <v>1066557441</v>
      </c>
      <c r="J18" s="35">
        <f t="shared" si="1"/>
        <v>1105123170</v>
      </c>
      <c r="K18" s="37">
        <f t="shared" si="1"/>
        <v>1155747724</v>
      </c>
    </row>
    <row r="19" spans="1:11" ht="13.5">
      <c r="A19" s="33" t="s">
        <v>27</v>
      </c>
      <c r="B19" s="39">
        <f>+B10-B18</f>
        <v>-90631467</v>
      </c>
      <c r="C19" s="40">
        <f aca="true" t="shared" si="2" ref="C19:K19">+C10-C18</f>
        <v>-97558517</v>
      </c>
      <c r="D19" s="41">
        <f t="shared" si="2"/>
        <v>-188600203</v>
      </c>
      <c r="E19" s="39">
        <f t="shared" si="2"/>
        <v>-752088</v>
      </c>
      <c r="F19" s="40">
        <f t="shared" si="2"/>
        <v>45581922</v>
      </c>
      <c r="G19" s="42">
        <f t="shared" si="2"/>
        <v>45581922</v>
      </c>
      <c r="H19" s="43">
        <f t="shared" si="2"/>
        <v>82515341</v>
      </c>
      <c r="I19" s="39">
        <f t="shared" si="2"/>
        <v>14049464</v>
      </c>
      <c r="J19" s="40">
        <f t="shared" si="2"/>
        <v>50097394</v>
      </c>
      <c r="K19" s="42">
        <f t="shared" si="2"/>
        <v>46468389</v>
      </c>
    </row>
    <row r="20" spans="1:11" ht="25.5">
      <c r="A20" s="44" t="s">
        <v>28</v>
      </c>
      <c r="B20" s="45">
        <v>383757400</v>
      </c>
      <c r="C20" s="46">
        <v>286105138</v>
      </c>
      <c r="D20" s="47">
        <v>292452781</v>
      </c>
      <c r="E20" s="45">
        <v>225227568</v>
      </c>
      <c r="F20" s="46">
        <v>242361831</v>
      </c>
      <c r="G20" s="48">
        <v>242361831</v>
      </c>
      <c r="H20" s="49">
        <v>229103441</v>
      </c>
      <c r="I20" s="45">
        <v>236859000</v>
      </c>
      <c r="J20" s="46">
        <v>267865250</v>
      </c>
      <c r="K20" s="48">
        <v>276765000</v>
      </c>
    </row>
    <row r="21" spans="1:11" ht="63.75">
      <c r="A21" s="50" t="s">
        <v>131</v>
      </c>
      <c r="B21" s="51">
        <v>18031479</v>
      </c>
      <c r="C21" s="52">
        <v>0</v>
      </c>
      <c r="D21" s="53">
        <v>0</v>
      </c>
      <c r="E21" s="51">
        <v>4330380</v>
      </c>
      <c r="F21" s="52">
        <v>2165190</v>
      </c>
      <c r="G21" s="54">
        <v>2165190</v>
      </c>
      <c r="H21" s="55">
        <v>0</v>
      </c>
      <c r="I21" s="51">
        <v>2273449</v>
      </c>
      <c r="J21" s="52">
        <v>2387122</v>
      </c>
      <c r="K21" s="54">
        <v>2554221</v>
      </c>
    </row>
    <row r="22" spans="1:11" ht="25.5">
      <c r="A22" s="56" t="s">
        <v>132</v>
      </c>
      <c r="B22" s="57">
        <f>SUM(B19:B21)</f>
        <v>311157412</v>
      </c>
      <c r="C22" s="58">
        <f aca="true" t="shared" si="3" ref="C22:K22">SUM(C19:C21)</f>
        <v>188546621</v>
      </c>
      <c r="D22" s="59">
        <f t="shared" si="3"/>
        <v>103852578</v>
      </c>
      <c r="E22" s="57">
        <f t="shared" si="3"/>
        <v>228805860</v>
      </c>
      <c r="F22" s="58">
        <f t="shared" si="3"/>
        <v>290108943</v>
      </c>
      <c r="G22" s="60">
        <f t="shared" si="3"/>
        <v>290108943</v>
      </c>
      <c r="H22" s="61">
        <f t="shared" si="3"/>
        <v>311618782</v>
      </c>
      <c r="I22" s="57">
        <f t="shared" si="3"/>
        <v>253181913</v>
      </c>
      <c r="J22" s="58">
        <f t="shared" si="3"/>
        <v>320349766</v>
      </c>
      <c r="K22" s="60">
        <f t="shared" si="3"/>
        <v>325787610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311157412</v>
      </c>
      <c r="C24" s="40">
        <f aca="true" t="shared" si="4" ref="C24:K24">SUM(C22:C23)</f>
        <v>188546621</v>
      </c>
      <c r="D24" s="41">
        <f t="shared" si="4"/>
        <v>103852578</v>
      </c>
      <c r="E24" s="39">
        <f t="shared" si="4"/>
        <v>228805860</v>
      </c>
      <c r="F24" s="40">
        <f t="shared" si="4"/>
        <v>290108943</v>
      </c>
      <c r="G24" s="42">
        <f t="shared" si="4"/>
        <v>290108943</v>
      </c>
      <c r="H24" s="43">
        <f t="shared" si="4"/>
        <v>311618782</v>
      </c>
      <c r="I24" s="39">
        <f t="shared" si="4"/>
        <v>253181913</v>
      </c>
      <c r="J24" s="40">
        <f t="shared" si="4"/>
        <v>320349766</v>
      </c>
      <c r="K24" s="42">
        <f t="shared" si="4"/>
        <v>325787610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-321747870</v>
      </c>
      <c r="C27" s="7">
        <v>-288343374</v>
      </c>
      <c r="D27" s="69">
        <v>61139438</v>
      </c>
      <c r="E27" s="70">
        <v>202795592</v>
      </c>
      <c r="F27" s="7">
        <v>255962478</v>
      </c>
      <c r="G27" s="71">
        <v>255962478</v>
      </c>
      <c r="H27" s="72">
        <v>-279778232</v>
      </c>
      <c r="I27" s="70">
        <v>235385614</v>
      </c>
      <c r="J27" s="7">
        <v>238296304</v>
      </c>
      <c r="K27" s="71">
        <v>316356017</v>
      </c>
    </row>
    <row r="28" spans="1:11" ht="13.5">
      <c r="A28" s="73" t="s">
        <v>33</v>
      </c>
      <c r="B28" s="6">
        <v>298627445</v>
      </c>
      <c r="C28" s="6">
        <v>524361381</v>
      </c>
      <c r="D28" s="23">
        <v>187541967</v>
      </c>
      <c r="E28" s="24">
        <v>195850064</v>
      </c>
      <c r="F28" s="6">
        <v>210748494</v>
      </c>
      <c r="G28" s="25">
        <v>210748494</v>
      </c>
      <c r="H28" s="26">
        <v>0</v>
      </c>
      <c r="I28" s="24">
        <v>205964348</v>
      </c>
      <c r="J28" s="6">
        <v>232926304</v>
      </c>
      <c r="K28" s="25">
        <v>240665217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672343</v>
      </c>
      <c r="D30" s="23">
        <v>40114920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70000000</v>
      </c>
    </row>
    <row r="31" spans="1:11" ht="13.5">
      <c r="A31" s="22" t="s">
        <v>35</v>
      </c>
      <c r="B31" s="6">
        <v>0</v>
      </c>
      <c r="C31" s="6">
        <v>4890927</v>
      </c>
      <c r="D31" s="23">
        <v>4685296</v>
      </c>
      <c r="E31" s="24">
        <v>6845532</v>
      </c>
      <c r="F31" s="6">
        <v>45213984</v>
      </c>
      <c r="G31" s="25">
        <v>45213984</v>
      </c>
      <c r="H31" s="26">
        <v>0</v>
      </c>
      <c r="I31" s="24">
        <v>29421266</v>
      </c>
      <c r="J31" s="6">
        <v>5370000</v>
      </c>
      <c r="K31" s="25">
        <v>5690800</v>
      </c>
    </row>
    <row r="32" spans="1:11" ht="13.5">
      <c r="A32" s="33" t="s">
        <v>36</v>
      </c>
      <c r="B32" s="7">
        <f>SUM(B28:B31)</f>
        <v>298627445</v>
      </c>
      <c r="C32" s="7">
        <f aca="true" t="shared" si="5" ref="C32:K32">SUM(C28:C31)</f>
        <v>529924651</v>
      </c>
      <c r="D32" s="69">
        <f t="shared" si="5"/>
        <v>232342183</v>
      </c>
      <c r="E32" s="70">
        <f t="shared" si="5"/>
        <v>202695596</v>
      </c>
      <c r="F32" s="7">
        <f t="shared" si="5"/>
        <v>255962478</v>
      </c>
      <c r="G32" s="71">
        <f t="shared" si="5"/>
        <v>255962478</v>
      </c>
      <c r="H32" s="72">
        <f t="shared" si="5"/>
        <v>0</v>
      </c>
      <c r="I32" s="70">
        <f t="shared" si="5"/>
        <v>235385614</v>
      </c>
      <c r="J32" s="7">
        <f t="shared" si="5"/>
        <v>238296304</v>
      </c>
      <c r="K32" s="71">
        <f t="shared" si="5"/>
        <v>316356017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249603113</v>
      </c>
      <c r="C35" s="6">
        <v>383189488</v>
      </c>
      <c r="D35" s="23">
        <v>349295114</v>
      </c>
      <c r="E35" s="24">
        <v>593372132</v>
      </c>
      <c r="F35" s="6">
        <v>442080517</v>
      </c>
      <c r="G35" s="25">
        <v>442080517</v>
      </c>
      <c r="H35" s="26">
        <v>560709709</v>
      </c>
      <c r="I35" s="24">
        <v>700449086</v>
      </c>
      <c r="J35" s="6">
        <v>820429562</v>
      </c>
      <c r="K35" s="25">
        <v>993501129</v>
      </c>
    </row>
    <row r="36" spans="1:11" ht="13.5">
      <c r="A36" s="22" t="s">
        <v>39</v>
      </c>
      <c r="B36" s="6">
        <v>2404602960</v>
      </c>
      <c r="C36" s="6">
        <v>2539716977</v>
      </c>
      <c r="D36" s="23">
        <v>2662300627</v>
      </c>
      <c r="E36" s="24">
        <v>2829787081</v>
      </c>
      <c r="F36" s="6">
        <v>2837325646</v>
      </c>
      <c r="G36" s="25">
        <v>2837325646</v>
      </c>
      <c r="H36" s="26">
        <v>2775738100</v>
      </c>
      <c r="I36" s="24">
        <v>2811565686</v>
      </c>
      <c r="J36" s="6">
        <v>2900523711</v>
      </c>
      <c r="K36" s="25">
        <v>3100255701</v>
      </c>
    </row>
    <row r="37" spans="1:11" ht="13.5">
      <c r="A37" s="22" t="s">
        <v>40</v>
      </c>
      <c r="B37" s="6">
        <v>299071160</v>
      </c>
      <c r="C37" s="6">
        <v>429055381</v>
      </c>
      <c r="D37" s="23">
        <v>300083366</v>
      </c>
      <c r="E37" s="24">
        <v>187996134</v>
      </c>
      <c r="F37" s="6">
        <v>317241050</v>
      </c>
      <c r="G37" s="25">
        <v>317241050</v>
      </c>
      <c r="H37" s="26">
        <v>442634473</v>
      </c>
      <c r="I37" s="24">
        <v>375596379</v>
      </c>
      <c r="J37" s="6">
        <v>322542214</v>
      </c>
      <c r="K37" s="25">
        <v>329783155</v>
      </c>
    </row>
    <row r="38" spans="1:11" ht="13.5">
      <c r="A38" s="22" t="s">
        <v>41</v>
      </c>
      <c r="B38" s="6">
        <v>0</v>
      </c>
      <c r="C38" s="6">
        <v>40305126</v>
      </c>
      <c r="D38" s="23">
        <v>156321199</v>
      </c>
      <c r="E38" s="24">
        <v>146969077</v>
      </c>
      <c r="F38" s="6">
        <v>131915954</v>
      </c>
      <c r="G38" s="25">
        <v>131915954</v>
      </c>
      <c r="H38" s="26">
        <v>78791247</v>
      </c>
      <c r="I38" s="24">
        <v>92554095</v>
      </c>
      <c r="J38" s="6">
        <v>6374037</v>
      </c>
      <c r="K38" s="25">
        <v>1133179</v>
      </c>
    </row>
    <row r="39" spans="1:11" ht="13.5">
      <c r="A39" s="22" t="s">
        <v>42</v>
      </c>
      <c r="B39" s="6">
        <v>2043977485</v>
      </c>
      <c r="C39" s="6">
        <v>2265077064</v>
      </c>
      <c r="D39" s="23">
        <v>2451335543</v>
      </c>
      <c r="E39" s="24">
        <v>3088194002</v>
      </c>
      <c r="F39" s="6">
        <v>2830249161</v>
      </c>
      <c r="G39" s="25">
        <v>2830249161</v>
      </c>
      <c r="H39" s="26">
        <v>2819345457</v>
      </c>
      <c r="I39" s="24">
        <v>3043864298</v>
      </c>
      <c r="J39" s="6">
        <v>3392037022</v>
      </c>
      <c r="K39" s="25">
        <v>3762840496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3225535895</v>
      </c>
      <c r="C42" s="6">
        <v>3406154987</v>
      </c>
      <c r="D42" s="23">
        <v>1647146564</v>
      </c>
      <c r="E42" s="24">
        <v>428239855</v>
      </c>
      <c r="F42" s="6">
        <v>351979234</v>
      </c>
      <c r="G42" s="25">
        <v>351979234</v>
      </c>
      <c r="H42" s="26">
        <v>770778088</v>
      </c>
      <c r="I42" s="24">
        <v>581856198</v>
      </c>
      <c r="J42" s="6">
        <v>589302344</v>
      </c>
      <c r="K42" s="25">
        <v>564563396</v>
      </c>
    </row>
    <row r="43" spans="1:11" ht="13.5">
      <c r="A43" s="22" t="s">
        <v>45</v>
      </c>
      <c r="B43" s="6">
        <v>-280025539</v>
      </c>
      <c r="C43" s="6">
        <v>-247485929</v>
      </c>
      <c r="D43" s="23">
        <v>-255608648</v>
      </c>
      <c r="E43" s="24">
        <v>-203106491</v>
      </c>
      <c r="F43" s="6">
        <v>-271576874</v>
      </c>
      <c r="G43" s="25">
        <v>-271576874</v>
      </c>
      <c r="H43" s="26">
        <v>-238535742</v>
      </c>
      <c r="I43" s="24">
        <v>-228109289</v>
      </c>
      <c r="J43" s="6">
        <v>-240311085</v>
      </c>
      <c r="K43" s="25">
        <v>-318370798</v>
      </c>
    </row>
    <row r="44" spans="1:11" ht="13.5">
      <c r="A44" s="22" t="s">
        <v>46</v>
      </c>
      <c r="B44" s="6">
        <v>5249743</v>
      </c>
      <c r="C44" s="6">
        <v>-43951453</v>
      </c>
      <c r="D44" s="23">
        <v>-48281998</v>
      </c>
      <c r="E44" s="24">
        <v>-37494534</v>
      </c>
      <c r="F44" s="6">
        <v>-37892029</v>
      </c>
      <c r="G44" s="25">
        <v>-37892029</v>
      </c>
      <c r="H44" s="26">
        <v>-44957885</v>
      </c>
      <c r="I44" s="24">
        <v>-19094605</v>
      </c>
      <c r="J44" s="6">
        <v>-25677606</v>
      </c>
      <c r="K44" s="25">
        <v>-6765576</v>
      </c>
    </row>
    <row r="45" spans="1:11" ht="13.5">
      <c r="A45" s="33" t="s">
        <v>47</v>
      </c>
      <c r="B45" s="7">
        <v>2980038478</v>
      </c>
      <c r="C45" s="7">
        <v>3149668374</v>
      </c>
      <c r="D45" s="69">
        <v>1175891002</v>
      </c>
      <c r="E45" s="70">
        <v>498700517</v>
      </c>
      <c r="F45" s="7">
        <v>148857236</v>
      </c>
      <c r="G45" s="71">
        <v>148857236</v>
      </c>
      <c r="H45" s="72">
        <v>-342598831</v>
      </c>
      <c r="I45" s="70">
        <v>477581588</v>
      </c>
      <c r="J45" s="7">
        <v>585499351</v>
      </c>
      <c r="K45" s="71">
        <v>694528301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103132268</v>
      </c>
      <c r="C48" s="6">
        <v>223891250</v>
      </c>
      <c r="D48" s="23">
        <v>147204231</v>
      </c>
      <c r="E48" s="24">
        <v>229305692</v>
      </c>
      <c r="F48" s="6">
        <v>153720180</v>
      </c>
      <c r="G48" s="25">
        <v>153720180</v>
      </c>
      <c r="H48" s="26">
        <v>226386014</v>
      </c>
      <c r="I48" s="24">
        <v>461132720</v>
      </c>
      <c r="J48" s="6">
        <v>554278724</v>
      </c>
      <c r="K48" s="25">
        <v>661223920</v>
      </c>
    </row>
    <row r="49" spans="1:11" ht="13.5">
      <c r="A49" s="22" t="s">
        <v>50</v>
      </c>
      <c r="B49" s="6">
        <f>+B75</f>
        <v>66906535.17238209</v>
      </c>
      <c r="C49" s="6">
        <f aca="true" t="shared" si="6" ref="C49:K49">+C75</f>
        <v>335845428.95659196</v>
      </c>
      <c r="D49" s="23">
        <f t="shared" si="6"/>
        <v>236990300.91500768</v>
      </c>
      <c r="E49" s="24">
        <f t="shared" si="6"/>
        <v>-293679650.2329725</v>
      </c>
      <c r="F49" s="6">
        <f t="shared" si="6"/>
        <v>-12695839.85353607</v>
      </c>
      <c r="G49" s="25">
        <f t="shared" si="6"/>
        <v>-12695839.85353607</v>
      </c>
      <c r="H49" s="26">
        <f t="shared" si="6"/>
        <v>357342583.06886375</v>
      </c>
      <c r="I49" s="24">
        <f t="shared" si="6"/>
        <v>45732431.3686108</v>
      </c>
      <c r="J49" s="6">
        <f t="shared" si="6"/>
        <v>-64241572.212682605</v>
      </c>
      <c r="K49" s="25">
        <f t="shared" si="6"/>
        <v>-104826826.55117595</v>
      </c>
    </row>
    <row r="50" spans="1:11" ht="13.5">
      <c r="A50" s="33" t="s">
        <v>51</v>
      </c>
      <c r="B50" s="7">
        <f>+B48-B49</f>
        <v>36225732.82761791</v>
      </c>
      <c r="C50" s="7">
        <f aca="true" t="shared" si="7" ref="C50:K50">+C48-C49</f>
        <v>-111954178.95659196</v>
      </c>
      <c r="D50" s="69">
        <f t="shared" si="7"/>
        <v>-89786069.91500768</v>
      </c>
      <c r="E50" s="70">
        <f t="shared" si="7"/>
        <v>522985342.2329725</v>
      </c>
      <c r="F50" s="7">
        <f t="shared" si="7"/>
        <v>166416019.85353607</v>
      </c>
      <c r="G50" s="71">
        <f t="shared" si="7"/>
        <v>166416019.85353607</v>
      </c>
      <c r="H50" s="72">
        <f t="shared" si="7"/>
        <v>-130956569.06886375</v>
      </c>
      <c r="I50" s="70">
        <f t="shared" si="7"/>
        <v>415400288.6313892</v>
      </c>
      <c r="J50" s="7">
        <f t="shared" si="7"/>
        <v>618520296.2126826</v>
      </c>
      <c r="K50" s="71">
        <f t="shared" si="7"/>
        <v>766050746.551176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1780935714</v>
      </c>
      <c r="C53" s="6">
        <v>1966006916</v>
      </c>
      <c r="D53" s="23">
        <v>2072073535</v>
      </c>
      <c r="E53" s="24">
        <v>2293285037</v>
      </c>
      <c r="F53" s="6">
        <v>2273064137</v>
      </c>
      <c r="G53" s="25">
        <v>2273064137</v>
      </c>
      <c r="H53" s="26">
        <v>2239267067</v>
      </c>
      <c r="I53" s="24">
        <v>2386382469</v>
      </c>
      <c r="J53" s="6">
        <v>2522879582</v>
      </c>
      <c r="K53" s="25">
        <v>2766686447</v>
      </c>
    </row>
    <row r="54" spans="1:11" ht="13.5">
      <c r="A54" s="22" t="s">
        <v>54</v>
      </c>
      <c r="B54" s="6">
        <v>0</v>
      </c>
      <c r="C54" s="6">
        <v>100187818</v>
      </c>
      <c r="D54" s="23">
        <v>113756609</v>
      </c>
      <c r="E54" s="24">
        <v>76360656</v>
      </c>
      <c r="F54" s="6">
        <v>76241772</v>
      </c>
      <c r="G54" s="25">
        <v>76241772</v>
      </c>
      <c r="H54" s="26">
        <v>121358211</v>
      </c>
      <c r="I54" s="24">
        <v>113412199</v>
      </c>
      <c r="J54" s="6">
        <v>118552335</v>
      </c>
      <c r="K54" s="25">
        <v>123887192</v>
      </c>
    </row>
    <row r="55" spans="1:11" ht="13.5">
      <c r="A55" s="22" t="s">
        <v>55</v>
      </c>
      <c r="B55" s="6">
        <v>-576459492</v>
      </c>
      <c r="C55" s="6">
        <v>-738779392</v>
      </c>
      <c r="D55" s="23">
        <v>-102877782</v>
      </c>
      <c r="E55" s="24">
        <v>66383040</v>
      </c>
      <c r="F55" s="6">
        <v>73366498</v>
      </c>
      <c r="G55" s="25">
        <v>73366498</v>
      </c>
      <c r="H55" s="26">
        <v>-192379683</v>
      </c>
      <c r="I55" s="24">
        <v>35829174</v>
      </c>
      <c r="J55" s="6">
        <v>15650000</v>
      </c>
      <c r="K55" s="25">
        <v>8000000</v>
      </c>
    </row>
    <row r="56" spans="1:11" ht="13.5">
      <c r="A56" s="22" t="s">
        <v>56</v>
      </c>
      <c r="B56" s="6">
        <v>41177143</v>
      </c>
      <c r="C56" s="6">
        <v>30376143</v>
      </c>
      <c r="D56" s="23">
        <v>41565535</v>
      </c>
      <c r="E56" s="24">
        <v>54174648</v>
      </c>
      <c r="F56" s="6">
        <v>67987006</v>
      </c>
      <c r="G56" s="25">
        <v>67987006</v>
      </c>
      <c r="H56" s="26">
        <v>50482273</v>
      </c>
      <c r="I56" s="24">
        <v>64859290</v>
      </c>
      <c r="J56" s="6">
        <v>58236443</v>
      </c>
      <c r="K56" s="25">
        <v>61830866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0.8814081188298394</v>
      </c>
      <c r="C70" s="5">
        <f aca="true" t="shared" si="8" ref="C70:K70">IF(ISERROR(C71/C72),0,(C71/C72))</f>
        <v>0.9374002800173021</v>
      </c>
      <c r="D70" s="5">
        <f t="shared" si="8"/>
        <v>0.7549178306769191</v>
      </c>
      <c r="E70" s="5">
        <f t="shared" si="8"/>
        <v>1.4846201026548236</v>
      </c>
      <c r="F70" s="5">
        <f t="shared" si="8"/>
        <v>1.4466715949517257</v>
      </c>
      <c r="G70" s="5">
        <f t="shared" si="8"/>
        <v>1.4466715949517257</v>
      </c>
      <c r="H70" s="5">
        <f t="shared" si="8"/>
        <v>1.0501800041949276</v>
      </c>
      <c r="I70" s="5">
        <f t="shared" si="8"/>
        <v>1.8520857667540802</v>
      </c>
      <c r="J70" s="5">
        <f t="shared" si="8"/>
        <v>1.653109562289545</v>
      </c>
      <c r="K70" s="5">
        <f t="shared" si="8"/>
        <v>1.6093288933766918</v>
      </c>
    </row>
    <row r="71" spans="1:11" ht="12.75" hidden="1">
      <c r="A71" s="1" t="s">
        <v>135</v>
      </c>
      <c r="B71" s="2">
        <f>+B83</f>
        <v>142772435</v>
      </c>
      <c r="C71" s="2">
        <f aca="true" t="shared" si="9" ref="C71:K71">+C83</f>
        <v>171255127</v>
      </c>
      <c r="D71" s="2">
        <f t="shared" si="9"/>
        <v>155683677</v>
      </c>
      <c r="E71" s="2">
        <f t="shared" si="9"/>
        <v>358311013</v>
      </c>
      <c r="F71" s="2">
        <f t="shared" si="9"/>
        <v>352762362</v>
      </c>
      <c r="G71" s="2">
        <f t="shared" si="9"/>
        <v>352762362</v>
      </c>
      <c r="H71" s="2">
        <f t="shared" si="9"/>
        <v>263923921</v>
      </c>
      <c r="I71" s="2">
        <f t="shared" si="9"/>
        <v>504838562</v>
      </c>
      <c r="J71" s="2">
        <f t="shared" si="9"/>
        <v>473258403</v>
      </c>
      <c r="K71" s="2">
        <f t="shared" si="9"/>
        <v>486308661</v>
      </c>
    </row>
    <row r="72" spans="1:11" ht="12.75" hidden="1">
      <c r="A72" s="1" t="s">
        <v>136</v>
      </c>
      <c r="B72" s="2">
        <f>+B77</f>
        <v>161982210</v>
      </c>
      <c r="C72" s="2">
        <f aca="true" t="shared" si="10" ref="C72:K72">+C77</f>
        <v>182691568</v>
      </c>
      <c r="D72" s="2">
        <f t="shared" si="10"/>
        <v>206225990</v>
      </c>
      <c r="E72" s="2">
        <f t="shared" si="10"/>
        <v>241348620</v>
      </c>
      <c r="F72" s="2">
        <f t="shared" si="10"/>
        <v>243844120</v>
      </c>
      <c r="G72" s="2">
        <f t="shared" si="10"/>
        <v>243844120</v>
      </c>
      <c r="H72" s="2">
        <f t="shared" si="10"/>
        <v>251313032</v>
      </c>
      <c r="I72" s="2">
        <f t="shared" si="10"/>
        <v>272578393</v>
      </c>
      <c r="J72" s="2">
        <f t="shared" si="10"/>
        <v>286283749</v>
      </c>
      <c r="K72" s="2">
        <f t="shared" si="10"/>
        <v>302181029</v>
      </c>
    </row>
    <row r="73" spans="1:11" ht="12.75" hidden="1">
      <c r="A73" s="1" t="s">
        <v>137</v>
      </c>
      <c r="B73" s="2">
        <f>+B74</f>
        <v>-3692695.8333333135</v>
      </c>
      <c r="C73" s="2">
        <f aca="true" t="shared" si="11" ref="C73:K73">+(C78+C80+C81+C82)-(B78+B80+B81+B82)</f>
        <v>11218663</v>
      </c>
      <c r="D73" s="2">
        <f t="shared" si="11"/>
        <v>40426190</v>
      </c>
      <c r="E73" s="2">
        <f t="shared" si="11"/>
        <v>159101870</v>
      </c>
      <c r="F73" s="2">
        <f>+(F78+F80+F81+F82)-(D78+D80+D81+D82)</f>
        <v>84389818</v>
      </c>
      <c r="G73" s="2">
        <f>+(G78+G80+G81+G82)-(D78+D80+D81+D82)</f>
        <v>84389818</v>
      </c>
      <c r="H73" s="2">
        <f>+(H78+H80+H81+H82)-(D78+D80+D81+D82)</f>
        <v>134242946</v>
      </c>
      <c r="I73" s="2">
        <f>+(I78+I80+I81+I82)-(E78+E80+E81+E82)</f>
        <v>-124930788</v>
      </c>
      <c r="J73" s="2">
        <f t="shared" si="11"/>
        <v>18642173</v>
      </c>
      <c r="K73" s="2">
        <f t="shared" si="11"/>
        <v>33608858</v>
      </c>
    </row>
    <row r="74" spans="1:11" ht="12.75" hidden="1">
      <c r="A74" s="1" t="s">
        <v>138</v>
      </c>
      <c r="B74" s="2">
        <f>+TREND(C74:E74)</f>
        <v>-3692695.8333333135</v>
      </c>
      <c r="C74" s="2">
        <f>+C73</f>
        <v>11218663</v>
      </c>
      <c r="D74" s="2">
        <f aca="true" t="shared" si="12" ref="D74:K74">+D73</f>
        <v>40426190</v>
      </c>
      <c r="E74" s="2">
        <f t="shared" si="12"/>
        <v>159101870</v>
      </c>
      <c r="F74" s="2">
        <f t="shared" si="12"/>
        <v>84389818</v>
      </c>
      <c r="G74" s="2">
        <f t="shared" si="12"/>
        <v>84389818</v>
      </c>
      <c r="H74" s="2">
        <f t="shared" si="12"/>
        <v>134242946</v>
      </c>
      <c r="I74" s="2">
        <f t="shared" si="12"/>
        <v>-124930788</v>
      </c>
      <c r="J74" s="2">
        <f t="shared" si="12"/>
        <v>18642173</v>
      </c>
      <c r="K74" s="2">
        <f t="shared" si="12"/>
        <v>33608858</v>
      </c>
    </row>
    <row r="75" spans="1:11" ht="12.75" hidden="1">
      <c r="A75" s="1" t="s">
        <v>139</v>
      </c>
      <c r="B75" s="2">
        <f>+B84-(((B80+B81+B78)*B70)-B79)</f>
        <v>66906535.17238209</v>
      </c>
      <c r="C75" s="2">
        <f aca="true" t="shared" si="13" ref="C75:K75">+C84-(((C80+C81+C78)*C70)-C79)</f>
        <v>335845428.95659196</v>
      </c>
      <c r="D75" s="2">
        <f t="shared" si="13"/>
        <v>236990300.91500768</v>
      </c>
      <c r="E75" s="2">
        <f t="shared" si="13"/>
        <v>-293679650.2329725</v>
      </c>
      <c r="F75" s="2">
        <f t="shared" si="13"/>
        <v>-12695839.85353607</v>
      </c>
      <c r="G75" s="2">
        <f t="shared" si="13"/>
        <v>-12695839.85353607</v>
      </c>
      <c r="H75" s="2">
        <f t="shared" si="13"/>
        <v>357342583.06886375</v>
      </c>
      <c r="I75" s="2">
        <f t="shared" si="13"/>
        <v>45732431.3686108</v>
      </c>
      <c r="J75" s="2">
        <f t="shared" si="13"/>
        <v>-64241572.212682605</v>
      </c>
      <c r="K75" s="2">
        <f t="shared" si="13"/>
        <v>-104826826.55117595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161982210</v>
      </c>
      <c r="C77" s="3">
        <v>182691568</v>
      </c>
      <c r="D77" s="3">
        <v>206225990</v>
      </c>
      <c r="E77" s="3">
        <v>241348620</v>
      </c>
      <c r="F77" s="3">
        <v>243844120</v>
      </c>
      <c r="G77" s="3">
        <v>243844120</v>
      </c>
      <c r="H77" s="3">
        <v>251313032</v>
      </c>
      <c r="I77" s="3">
        <v>272578393</v>
      </c>
      <c r="J77" s="3">
        <v>286283749</v>
      </c>
      <c r="K77" s="3">
        <v>302181029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410903</v>
      </c>
      <c r="F78" s="3">
        <v>340290</v>
      </c>
      <c r="G78" s="3">
        <v>340290</v>
      </c>
      <c r="H78" s="3">
        <v>0</v>
      </c>
      <c r="I78" s="3">
        <v>340290</v>
      </c>
      <c r="J78" s="3">
        <v>340290</v>
      </c>
      <c r="K78" s="3">
        <v>340290</v>
      </c>
    </row>
    <row r="79" spans="1:11" ht="12.75" hidden="1">
      <c r="A79" s="1" t="s">
        <v>67</v>
      </c>
      <c r="B79" s="3">
        <v>179070434</v>
      </c>
      <c r="C79" s="3">
        <v>305063218</v>
      </c>
      <c r="D79" s="3">
        <v>247929952</v>
      </c>
      <c r="E79" s="3">
        <v>120245835</v>
      </c>
      <c r="F79" s="3">
        <v>233891029</v>
      </c>
      <c r="G79" s="3">
        <v>233891029</v>
      </c>
      <c r="H79" s="3">
        <v>334034621</v>
      </c>
      <c r="I79" s="3">
        <v>315368340</v>
      </c>
      <c r="J79" s="3">
        <v>277004456</v>
      </c>
      <c r="K79" s="3">
        <v>289042919</v>
      </c>
    </row>
    <row r="80" spans="1:11" ht="12.75" hidden="1">
      <c r="A80" s="1" t="s">
        <v>68</v>
      </c>
      <c r="B80" s="3">
        <v>85152187</v>
      </c>
      <c r="C80" s="3">
        <v>99501352</v>
      </c>
      <c r="D80" s="3">
        <v>111226847</v>
      </c>
      <c r="E80" s="3">
        <v>289479629</v>
      </c>
      <c r="F80" s="3">
        <v>217794629</v>
      </c>
      <c r="G80" s="3">
        <v>217794629</v>
      </c>
      <c r="H80" s="3">
        <v>246998012</v>
      </c>
      <c r="I80" s="3">
        <v>147057239</v>
      </c>
      <c r="J80" s="3">
        <v>220639358</v>
      </c>
      <c r="K80" s="3">
        <v>255371203</v>
      </c>
    </row>
    <row r="81" spans="1:11" ht="12.75" hidden="1">
      <c r="A81" s="1" t="s">
        <v>69</v>
      </c>
      <c r="B81" s="3">
        <v>52665065</v>
      </c>
      <c r="C81" s="3">
        <v>49471614</v>
      </c>
      <c r="D81" s="3">
        <v>78068372</v>
      </c>
      <c r="E81" s="3">
        <v>59123876</v>
      </c>
      <c r="F81" s="3">
        <v>56167437</v>
      </c>
      <c r="G81" s="3">
        <v>56167437</v>
      </c>
      <c r="H81" s="3">
        <v>76091298</v>
      </c>
      <c r="I81" s="3">
        <v>76615885</v>
      </c>
      <c r="J81" s="3">
        <v>21675939</v>
      </c>
      <c r="K81" s="3">
        <v>20552952</v>
      </c>
    </row>
    <row r="82" spans="1:11" ht="12.75" hidden="1">
      <c r="A82" s="1" t="s">
        <v>70</v>
      </c>
      <c r="B82" s="3">
        <v>453265</v>
      </c>
      <c r="C82" s="3">
        <v>516214</v>
      </c>
      <c r="D82" s="3">
        <v>620151</v>
      </c>
      <c r="E82" s="3">
        <v>2832</v>
      </c>
      <c r="F82" s="3">
        <v>2832</v>
      </c>
      <c r="G82" s="3">
        <v>2832</v>
      </c>
      <c r="H82" s="3">
        <v>1069006</v>
      </c>
      <c r="I82" s="3">
        <v>73038</v>
      </c>
      <c r="J82" s="3">
        <v>73038</v>
      </c>
      <c r="K82" s="3">
        <v>73038</v>
      </c>
    </row>
    <row r="83" spans="1:11" ht="12.75" hidden="1">
      <c r="A83" s="1" t="s">
        <v>71</v>
      </c>
      <c r="B83" s="3">
        <v>142772435</v>
      </c>
      <c r="C83" s="3">
        <v>171255127</v>
      </c>
      <c r="D83" s="3">
        <v>155683677</v>
      </c>
      <c r="E83" s="3">
        <v>358311013</v>
      </c>
      <c r="F83" s="3">
        <v>352762362</v>
      </c>
      <c r="G83" s="3">
        <v>352762362</v>
      </c>
      <c r="H83" s="3">
        <v>263923921</v>
      </c>
      <c r="I83" s="3">
        <v>504838562</v>
      </c>
      <c r="J83" s="3">
        <v>473258403</v>
      </c>
      <c r="K83" s="3">
        <v>486308661</v>
      </c>
    </row>
    <row r="84" spans="1:11" ht="12.75" hidden="1">
      <c r="A84" s="1" t="s">
        <v>72</v>
      </c>
      <c r="B84" s="3">
        <v>9309346</v>
      </c>
      <c r="C84" s="3">
        <v>170429511</v>
      </c>
      <c r="D84" s="3">
        <v>131962685</v>
      </c>
      <c r="E84" s="3">
        <v>104228321</v>
      </c>
      <c r="F84" s="3">
        <v>150238558</v>
      </c>
      <c r="G84" s="3">
        <v>150238558</v>
      </c>
      <c r="H84" s="3">
        <v>362609895</v>
      </c>
      <c r="I84" s="3">
        <v>145256147</v>
      </c>
      <c r="J84" s="3">
        <v>59890243</v>
      </c>
      <c r="K84" s="3">
        <v>50730608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122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94601966</v>
      </c>
      <c r="C5" s="6">
        <v>129808505</v>
      </c>
      <c r="D5" s="23">
        <v>120242585</v>
      </c>
      <c r="E5" s="24">
        <v>124374524</v>
      </c>
      <c r="F5" s="6">
        <v>124084192</v>
      </c>
      <c r="G5" s="25">
        <v>124084192</v>
      </c>
      <c r="H5" s="26">
        <v>122492353</v>
      </c>
      <c r="I5" s="24">
        <v>127187505</v>
      </c>
      <c r="J5" s="6">
        <v>132783755</v>
      </c>
      <c r="K5" s="25">
        <v>138759023</v>
      </c>
    </row>
    <row r="6" spans="1:11" ht="13.5">
      <c r="A6" s="22" t="s">
        <v>18</v>
      </c>
      <c r="B6" s="6">
        <v>118933884</v>
      </c>
      <c r="C6" s="6">
        <v>133251790</v>
      </c>
      <c r="D6" s="23">
        <v>139122108</v>
      </c>
      <c r="E6" s="24">
        <v>182864643</v>
      </c>
      <c r="F6" s="6">
        <v>182864643</v>
      </c>
      <c r="G6" s="25">
        <v>182864643</v>
      </c>
      <c r="H6" s="26">
        <v>150858979</v>
      </c>
      <c r="I6" s="24">
        <v>162373594</v>
      </c>
      <c r="J6" s="6">
        <v>161436438</v>
      </c>
      <c r="K6" s="25">
        <v>168701078</v>
      </c>
    </row>
    <row r="7" spans="1:11" ht="13.5">
      <c r="A7" s="22" t="s">
        <v>19</v>
      </c>
      <c r="B7" s="6">
        <v>9777018</v>
      </c>
      <c r="C7" s="6">
        <v>8877469</v>
      </c>
      <c r="D7" s="23">
        <v>8520941</v>
      </c>
      <c r="E7" s="24">
        <v>9000000</v>
      </c>
      <c r="F7" s="6">
        <v>3500000</v>
      </c>
      <c r="G7" s="25">
        <v>3500000</v>
      </c>
      <c r="H7" s="26">
        <v>3794788</v>
      </c>
      <c r="I7" s="24">
        <v>4200000</v>
      </c>
      <c r="J7" s="6">
        <v>4384800</v>
      </c>
      <c r="K7" s="25">
        <v>4582116</v>
      </c>
    </row>
    <row r="8" spans="1:11" ht="13.5">
      <c r="A8" s="22" t="s">
        <v>20</v>
      </c>
      <c r="B8" s="6">
        <v>55550358</v>
      </c>
      <c r="C8" s="6">
        <v>60938577</v>
      </c>
      <c r="D8" s="23">
        <v>70205478</v>
      </c>
      <c r="E8" s="24">
        <v>73740000</v>
      </c>
      <c r="F8" s="6">
        <v>85908000</v>
      </c>
      <c r="G8" s="25">
        <v>85908000</v>
      </c>
      <c r="H8" s="26">
        <v>77016231</v>
      </c>
      <c r="I8" s="24">
        <v>77765000</v>
      </c>
      <c r="J8" s="6">
        <v>76793000</v>
      </c>
      <c r="K8" s="25">
        <v>75857000</v>
      </c>
    </row>
    <row r="9" spans="1:11" ht="13.5">
      <c r="A9" s="22" t="s">
        <v>21</v>
      </c>
      <c r="B9" s="6">
        <v>17490571</v>
      </c>
      <c r="C9" s="6">
        <v>21697697</v>
      </c>
      <c r="D9" s="23">
        <v>20258745</v>
      </c>
      <c r="E9" s="24">
        <v>16734745</v>
      </c>
      <c r="F9" s="6">
        <v>13700045</v>
      </c>
      <c r="G9" s="25">
        <v>13700045</v>
      </c>
      <c r="H9" s="26">
        <v>15680508</v>
      </c>
      <c r="I9" s="24">
        <v>14372543</v>
      </c>
      <c r="J9" s="6">
        <v>14871177</v>
      </c>
      <c r="K9" s="25">
        <v>15540380</v>
      </c>
    </row>
    <row r="10" spans="1:11" ht="25.5">
      <c r="A10" s="27" t="s">
        <v>128</v>
      </c>
      <c r="B10" s="28">
        <f>SUM(B5:B9)</f>
        <v>296353797</v>
      </c>
      <c r="C10" s="29">
        <f aca="true" t="shared" si="0" ref="C10:K10">SUM(C5:C9)</f>
        <v>354574038</v>
      </c>
      <c r="D10" s="30">
        <f t="shared" si="0"/>
        <v>358349857</v>
      </c>
      <c r="E10" s="28">
        <f t="shared" si="0"/>
        <v>406713912</v>
      </c>
      <c r="F10" s="29">
        <f t="shared" si="0"/>
        <v>410056880</v>
      </c>
      <c r="G10" s="31">
        <f t="shared" si="0"/>
        <v>410056880</v>
      </c>
      <c r="H10" s="32">
        <f t="shared" si="0"/>
        <v>369842859</v>
      </c>
      <c r="I10" s="28">
        <f t="shared" si="0"/>
        <v>385898642</v>
      </c>
      <c r="J10" s="29">
        <f t="shared" si="0"/>
        <v>390269170</v>
      </c>
      <c r="K10" s="31">
        <f t="shared" si="0"/>
        <v>403439597</v>
      </c>
    </row>
    <row r="11" spans="1:11" ht="13.5">
      <c r="A11" s="22" t="s">
        <v>22</v>
      </c>
      <c r="B11" s="6">
        <v>97885510</v>
      </c>
      <c r="C11" s="6">
        <v>127618693</v>
      </c>
      <c r="D11" s="23">
        <v>135027871</v>
      </c>
      <c r="E11" s="24">
        <v>140358256</v>
      </c>
      <c r="F11" s="6">
        <v>138265827</v>
      </c>
      <c r="G11" s="25">
        <v>138265827</v>
      </c>
      <c r="H11" s="26">
        <v>140679955</v>
      </c>
      <c r="I11" s="24">
        <v>141580651</v>
      </c>
      <c r="J11" s="6">
        <v>147760972</v>
      </c>
      <c r="K11" s="25">
        <v>154394970</v>
      </c>
    </row>
    <row r="12" spans="1:11" ht="13.5">
      <c r="A12" s="22" t="s">
        <v>23</v>
      </c>
      <c r="B12" s="6">
        <v>6969795</v>
      </c>
      <c r="C12" s="6">
        <v>7201500</v>
      </c>
      <c r="D12" s="23">
        <v>7582078</v>
      </c>
      <c r="E12" s="24">
        <v>8851499</v>
      </c>
      <c r="F12" s="6">
        <v>8854499</v>
      </c>
      <c r="G12" s="25">
        <v>8854499</v>
      </c>
      <c r="H12" s="26">
        <v>7600961</v>
      </c>
      <c r="I12" s="24">
        <v>9385768</v>
      </c>
      <c r="J12" s="6">
        <v>9798744</v>
      </c>
      <c r="K12" s="25">
        <v>10239687</v>
      </c>
    </row>
    <row r="13" spans="1:11" ht="13.5">
      <c r="A13" s="22" t="s">
        <v>129</v>
      </c>
      <c r="B13" s="6">
        <v>34893207</v>
      </c>
      <c r="C13" s="6">
        <v>59599570</v>
      </c>
      <c r="D13" s="23">
        <v>36365584</v>
      </c>
      <c r="E13" s="24">
        <v>36000000</v>
      </c>
      <c r="F13" s="6">
        <v>36000000</v>
      </c>
      <c r="G13" s="25">
        <v>36000000</v>
      </c>
      <c r="H13" s="26">
        <v>0</v>
      </c>
      <c r="I13" s="24">
        <v>37651178</v>
      </c>
      <c r="J13" s="6">
        <v>39307830</v>
      </c>
      <c r="K13" s="25">
        <v>41076683</v>
      </c>
    </row>
    <row r="14" spans="1:11" ht="13.5">
      <c r="A14" s="22" t="s">
        <v>24</v>
      </c>
      <c r="B14" s="6">
        <v>22822</v>
      </c>
      <c r="C14" s="6">
        <v>5908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130</v>
      </c>
      <c r="B15" s="6">
        <v>88407486</v>
      </c>
      <c r="C15" s="6">
        <v>91649787</v>
      </c>
      <c r="D15" s="23">
        <v>104167989</v>
      </c>
      <c r="E15" s="24">
        <v>123009771</v>
      </c>
      <c r="F15" s="6">
        <v>122423635</v>
      </c>
      <c r="G15" s="25">
        <v>122423635</v>
      </c>
      <c r="H15" s="26">
        <v>115919202</v>
      </c>
      <c r="I15" s="24">
        <v>134757719</v>
      </c>
      <c r="J15" s="6">
        <v>138326518</v>
      </c>
      <c r="K15" s="25">
        <v>144517877</v>
      </c>
    </row>
    <row r="16" spans="1:11" ht="13.5">
      <c r="A16" s="22" t="s">
        <v>20</v>
      </c>
      <c r="B16" s="6">
        <v>4217</v>
      </c>
      <c r="C16" s="6">
        <v>0</v>
      </c>
      <c r="D16" s="23">
        <v>1000000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74761058</v>
      </c>
      <c r="C17" s="6">
        <v>84100069</v>
      </c>
      <c r="D17" s="23">
        <v>99803973</v>
      </c>
      <c r="E17" s="24">
        <v>111853947</v>
      </c>
      <c r="F17" s="6">
        <v>117316378</v>
      </c>
      <c r="G17" s="25">
        <v>117316378</v>
      </c>
      <c r="H17" s="26">
        <v>92736831</v>
      </c>
      <c r="I17" s="24">
        <v>85619899</v>
      </c>
      <c r="J17" s="6">
        <v>90185030</v>
      </c>
      <c r="K17" s="25">
        <v>93615840</v>
      </c>
    </row>
    <row r="18" spans="1:11" ht="13.5">
      <c r="A18" s="33" t="s">
        <v>26</v>
      </c>
      <c r="B18" s="34">
        <f>SUM(B11:B17)</f>
        <v>302944095</v>
      </c>
      <c r="C18" s="35">
        <f aca="true" t="shared" si="1" ref="C18:K18">SUM(C11:C17)</f>
        <v>370175527</v>
      </c>
      <c r="D18" s="36">
        <f t="shared" si="1"/>
        <v>383947495</v>
      </c>
      <c r="E18" s="34">
        <f t="shared" si="1"/>
        <v>420073473</v>
      </c>
      <c r="F18" s="35">
        <f t="shared" si="1"/>
        <v>422860339</v>
      </c>
      <c r="G18" s="37">
        <f t="shared" si="1"/>
        <v>422860339</v>
      </c>
      <c r="H18" s="38">
        <f t="shared" si="1"/>
        <v>356936949</v>
      </c>
      <c r="I18" s="34">
        <f t="shared" si="1"/>
        <v>408995215</v>
      </c>
      <c r="J18" s="35">
        <f t="shared" si="1"/>
        <v>425379094</v>
      </c>
      <c r="K18" s="37">
        <f t="shared" si="1"/>
        <v>443845057</v>
      </c>
    </row>
    <row r="19" spans="1:11" ht="13.5">
      <c r="A19" s="33" t="s">
        <v>27</v>
      </c>
      <c r="B19" s="39">
        <f>+B10-B18</f>
        <v>-6590298</v>
      </c>
      <c r="C19" s="40">
        <f aca="true" t="shared" si="2" ref="C19:K19">+C10-C18</f>
        <v>-15601489</v>
      </c>
      <c r="D19" s="41">
        <f t="shared" si="2"/>
        <v>-25597638</v>
      </c>
      <c r="E19" s="39">
        <f t="shared" si="2"/>
        <v>-13359561</v>
      </c>
      <c r="F19" s="40">
        <f t="shared" si="2"/>
        <v>-12803459</v>
      </c>
      <c r="G19" s="42">
        <f t="shared" si="2"/>
        <v>-12803459</v>
      </c>
      <c r="H19" s="43">
        <f t="shared" si="2"/>
        <v>12905910</v>
      </c>
      <c r="I19" s="39">
        <f t="shared" si="2"/>
        <v>-23096573</v>
      </c>
      <c r="J19" s="40">
        <f t="shared" si="2"/>
        <v>-35109924</v>
      </c>
      <c r="K19" s="42">
        <f t="shared" si="2"/>
        <v>-40405460</v>
      </c>
    </row>
    <row r="20" spans="1:11" ht="25.5">
      <c r="A20" s="44" t="s">
        <v>28</v>
      </c>
      <c r="B20" s="45">
        <v>44043533</v>
      </c>
      <c r="C20" s="46">
        <v>63682290</v>
      </c>
      <c r="D20" s="47">
        <v>36229429</v>
      </c>
      <c r="E20" s="45">
        <v>18016000</v>
      </c>
      <c r="F20" s="46">
        <v>59599593</v>
      </c>
      <c r="G20" s="48">
        <v>59599593</v>
      </c>
      <c r="H20" s="49">
        <v>23119197</v>
      </c>
      <c r="I20" s="45">
        <v>76611190</v>
      </c>
      <c r="J20" s="46">
        <v>44214000</v>
      </c>
      <c r="K20" s="48">
        <v>31896000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37453235</v>
      </c>
      <c r="C22" s="58">
        <f aca="true" t="shared" si="3" ref="C22:K22">SUM(C19:C21)</f>
        <v>48080801</v>
      </c>
      <c r="D22" s="59">
        <f t="shared" si="3"/>
        <v>10631791</v>
      </c>
      <c r="E22" s="57">
        <f t="shared" si="3"/>
        <v>4656439</v>
      </c>
      <c r="F22" s="58">
        <f t="shared" si="3"/>
        <v>46796134</v>
      </c>
      <c r="G22" s="60">
        <f t="shared" si="3"/>
        <v>46796134</v>
      </c>
      <c r="H22" s="61">
        <f t="shared" si="3"/>
        <v>36025107</v>
      </c>
      <c r="I22" s="57">
        <f t="shared" si="3"/>
        <v>53514617</v>
      </c>
      <c r="J22" s="58">
        <f t="shared" si="3"/>
        <v>9104076</v>
      </c>
      <c r="K22" s="60">
        <f t="shared" si="3"/>
        <v>-8509460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37453235</v>
      </c>
      <c r="C24" s="40">
        <f aca="true" t="shared" si="4" ref="C24:K24">SUM(C22:C23)</f>
        <v>48080801</v>
      </c>
      <c r="D24" s="41">
        <f t="shared" si="4"/>
        <v>10631791</v>
      </c>
      <c r="E24" s="39">
        <f t="shared" si="4"/>
        <v>4656439</v>
      </c>
      <c r="F24" s="40">
        <f t="shared" si="4"/>
        <v>46796134</v>
      </c>
      <c r="G24" s="42">
        <f t="shared" si="4"/>
        <v>46796134</v>
      </c>
      <c r="H24" s="43">
        <f t="shared" si="4"/>
        <v>36025107</v>
      </c>
      <c r="I24" s="39">
        <f t="shared" si="4"/>
        <v>53514617</v>
      </c>
      <c r="J24" s="40">
        <f t="shared" si="4"/>
        <v>9104076</v>
      </c>
      <c r="K24" s="42">
        <f t="shared" si="4"/>
        <v>-8509460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76068721</v>
      </c>
      <c r="C27" s="7">
        <v>71401257</v>
      </c>
      <c r="D27" s="69">
        <v>89743349</v>
      </c>
      <c r="E27" s="70">
        <v>102185000</v>
      </c>
      <c r="F27" s="7">
        <v>154227390</v>
      </c>
      <c r="G27" s="71">
        <v>154227390</v>
      </c>
      <c r="H27" s="72">
        <v>113708421</v>
      </c>
      <c r="I27" s="70">
        <v>98060376</v>
      </c>
      <c r="J27" s="7">
        <v>48826000</v>
      </c>
      <c r="K27" s="71">
        <v>23193000</v>
      </c>
    </row>
    <row r="28" spans="1:11" ht="13.5">
      <c r="A28" s="73" t="s">
        <v>33</v>
      </c>
      <c r="B28" s="6">
        <v>40052506</v>
      </c>
      <c r="C28" s="6">
        <v>37136099</v>
      </c>
      <c r="D28" s="23">
        <v>54571895</v>
      </c>
      <c r="E28" s="24">
        <v>14810000</v>
      </c>
      <c r="F28" s="6">
        <v>59029593</v>
      </c>
      <c r="G28" s="25">
        <v>59029593</v>
      </c>
      <c r="H28" s="26">
        <v>0</v>
      </c>
      <c r="I28" s="24">
        <v>76611190</v>
      </c>
      <c r="J28" s="6">
        <v>15710000</v>
      </c>
      <c r="K28" s="25">
        <v>7000000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21234255</v>
      </c>
      <c r="D31" s="23">
        <v>34664100</v>
      </c>
      <c r="E31" s="24">
        <v>83950000</v>
      </c>
      <c r="F31" s="6">
        <v>95197797</v>
      </c>
      <c r="G31" s="25">
        <v>95197797</v>
      </c>
      <c r="H31" s="26">
        <v>0</v>
      </c>
      <c r="I31" s="24">
        <v>21449186</v>
      </c>
      <c r="J31" s="6">
        <v>33116000</v>
      </c>
      <c r="K31" s="25">
        <v>16193000</v>
      </c>
    </row>
    <row r="32" spans="1:11" ht="13.5">
      <c r="A32" s="33" t="s">
        <v>36</v>
      </c>
      <c r="B32" s="7">
        <f>SUM(B28:B31)</f>
        <v>40052506</v>
      </c>
      <c r="C32" s="7">
        <f aca="true" t="shared" si="5" ref="C32:K32">SUM(C28:C31)</f>
        <v>58370354</v>
      </c>
      <c r="D32" s="69">
        <f t="shared" si="5"/>
        <v>89235995</v>
      </c>
      <c r="E32" s="70">
        <f t="shared" si="5"/>
        <v>98760000</v>
      </c>
      <c r="F32" s="7">
        <f t="shared" si="5"/>
        <v>154227390</v>
      </c>
      <c r="G32" s="71">
        <f t="shared" si="5"/>
        <v>154227390</v>
      </c>
      <c r="H32" s="72">
        <f t="shared" si="5"/>
        <v>0</v>
      </c>
      <c r="I32" s="70">
        <f t="shared" si="5"/>
        <v>98060376</v>
      </c>
      <c r="J32" s="7">
        <f t="shared" si="5"/>
        <v>48826000</v>
      </c>
      <c r="K32" s="71">
        <f t="shared" si="5"/>
        <v>23193000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342801391</v>
      </c>
      <c r="C35" s="6">
        <v>391689180</v>
      </c>
      <c r="D35" s="23">
        <v>354885558</v>
      </c>
      <c r="E35" s="24">
        <v>133141266</v>
      </c>
      <c r="F35" s="6">
        <v>162388229</v>
      </c>
      <c r="G35" s="25">
        <v>162388229</v>
      </c>
      <c r="H35" s="26">
        <v>341909787</v>
      </c>
      <c r="I35" s="24">
        <v>138326560</v>
      </c>
      <c r="J35" s="6">
        <v>129153963</v>
      </c>
      <c r="K35" s="25">
        <v>131472953</v>
      </c>
    </row>
    <row r="36" spans="1:11" ht="13.5">
      <c r="A36" s="22" t="s">
        <v>39</v>
      </c>
      <c r="B36" s="6">
        <v>584872492</v>
      </c>
      <c r="C36" s="6">
        <v>619772914</v>
      </c>
      <c r="D36" s="23">
        <v>701538704</v>
      </c>
      <c r="E36" s="24">
        <v>710963157</v>
      </c>
      <c r="F36" s="6">
        <v>820438002</v>
      </c>
      <c r="G36" s="25">
        <v>820438002</v>
      </c>
      <c r="H36" s="26">
        <v>806674547</v>
      </c>
      <c r="I36" s="24">
        <v>957968693</v>
      </c>
      <c r="J36" s="6">
        <v>907077665</v>
      </c>
      <c r="K36" s="25">
        <v>879675812</v>
      </c>
    </row>
    <row r="37" spans="1:11" ht="13.5">
      <c r="A37" s="22" t="s">
        <v>40</v>
      </c>
      <c r="B37" s="6">
        <v>232362805</v>
      </c>
      <c r="C37" s="6">
        <v>267966726</v>
      </c>
      <c r="D37" s="23">
        <v>280128345</v>
      </c>
      <c r="E37" s="24">
        <v>30278220</v>
      </c>
      <c r="F37" s="6">
        <v>130694830</v>
      </c>
      <c r="G37" s="25">
        <v>130694830</v>
      </c>
      <c r="H37" s="26">
        <v>315649143</v>
      </c>
      <c r="I37" s="24">
        <v>115211718</v>
      </c>
      <c r="J37" s="6">
        <v>115211718</v>
      </c>
      <c r="K37" s="25">
        <v>115211718</v>
      </c>
    </row>
    <row r="38" spans="1:11" ht="13.5">
      <c r="A38" s="22" t="s">
        <v>41</v>
      </c>
      <c r="B38" s="6">
        <v>15016006</v>
      </c>
      <c r="C38" s="6">
        <v>15016006</v>
      </c>
      <c r="D38" s="23">
        <v>18366330</v>
      </c>
      <c r="E38" s="24">
        <v>20157059</v>
      </c>
      <c r="F38" s="6">
        <v>24639004</v>
      </c>
      <c r="G38" s="25">
        <v>24639004</v>
      </c>
      <c r="H38" s="26">
        <v>14992860</v>
      </c>
      <c r="I38" s="24">
        <v>24639004</v>
      </c>
      <c r="J38" s="6">
        <v>24639004</v>
      </c>
      <c r="K38" s="25">
        <v>24639004</v>
      </c>
    </row>
    <row r="39" spans="1:11" ht="13.5">
      <c r="A39" s="22" t="s">
        <v>42</v>
      </c>
      <c r="B39" s="6">
        <v>642841833</v>
      </c>
      <c r="C39" s="6">
        <v>680398538</v>
      </c>
      <c r="D39" s="23">
        <v>747292558</v>
      </c>
      <c r="E39" s="24">
        <v>793669144</v>
      </c>
      <c r="F39" s="6">
        <v>827492397</v>
      </c>
      <c r="G39" s="25">
        <v>827492397</v>
      </c>
      <c r="H39" s="26">
        <v>817942342</v>
      </c>
      <c r="I39" s="24">
        <v>956444531</v>
      </c>
      <c r="J39" s="6">
        <v>896380906</v>
      </c>
      <c r="K39" s="25">
        <v>871298043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301203140</v>
      </c>
      <c r="C42" s="6">
        <v>567219685</v>
      </c>
      <c r="D42" s="23">
        <v>590748864</v>
      </c>
      <c r="E42" s="24">
        <v>450664765</v>
      </c>
      <c r="F42" s="6">
        <v>90640077</v>
      </c>
      <c r="G42" s="25">
        <v>90640077</v>
      </c>
      <c r="H42" s="26">
        <v>397466599</v>
      </c>
      <c r="I42" s="24">
        <v>82407292</v>
      </c>
      <c r="J42" s="6">
        <v>41356673</v>
      </c>
      <c r="K42" s="25">
        <v>27034779</v>
      </c>
    </row>
    <row r="43" spans="1:11" ht="13.5">
      <c r="A43" s="22" t="s">
        <v>45</v>
      </c>
      <c r="B43" s="6">
        <v>-33611653</v>
      </c>
      <c r="C43" s="6">
        <v>-84067636</v>
      </c>
      <c r="D43" s="23">
        <v>-99297559</v>
      </c>
      <c r="E43" s="24">
        <v>-98760000</v>
      </c>
      <c r="F43" s="6">
        <v>-154227389</v>
      </c>
      <c r="G43" s="25">
        <v>-154227389</v>
      </c>
      <c r="H43" s="26">
        <v>-124663323</v>
      </c>
      <c r="I43" s="24">
        <v>-98060376</v>
      </c>
      <c r="J43" s="6">
        <v>-48826000</v>
      </c>
      <c r="K43" s="25">
        <v>-23193000</v>
      </c>
    </row>
    <row r="44" spans="1:11" ht="13.5">
      <c r="A44" s="22" t="s">
        <v>46</v>
      </c>
      <c r="B44" s="6">
        <v>5305208</v>
      </c>
      <c r="C44" s="6">
        <v>250490</v>
      </c>
      <c r="D44" s="23">
        <v>57120</v>
      </c>
      <c r="E44" s="24">
        <v>-1167834</v>
      </c>
      <c r="F44" s="6">
        <v>79857</v>
      </c>
      <c r="G44" s="25">
        <v>79857</v>
      </c>
      <c r="H44" s="26">
        <v>-5275388</v>
      </c>
      <c r="I44" s="24">
        <v>287907</v>
      </c>
      <c r="J44" s="6">
        <v>0</v>
      </c>
      <c r="K44" s="25">
        <v>0</v>
      </c>
    </row>
    <row r="45" spans="1:11" ht="13.5">
      <c r="A45" s="33" t="s">
        <v>47</v>
      </c>
      <c r="B45" s="7">
        <v>398168938</v>
      </c>
      <c r="C45" s="7">
        <v>640161531</v>
      </c>
      <c r="D45" s="69">
        <v>673883091</v>
      </c>
      <c r="E45" s="70">
        <v>464919740</v>
      </c>
      <c r="F45" s="7">
        <v>-134038510</v>
      </c>
      <c r="G45" s="71">
        <v>-134038510</v>
      </c>
      <c r="H45" s="72">
        <v>695832842</v>
      </c>
      <c r="I45" s="70">
        <v>-171601319</v>
      </c>
      <c r="J45" s="7">
        <v>-179358553</v>
      </c>
      <c r="K45" s="71">
        <v>-175516774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114262302</v>
      </c>
      <c r="C48" s="6">
        <v>116071267</v>
      </c>
      <c r="D48" s="23">
        <v>117336910</v>
      </c>
      <c r="E48" s="24">
        <v>96639101</v>
      </c>
      <c r="F48" s="6">
        <v>57264047</v>
      </c>
      <c r="G48" s="25">
        <v>57264047</v>
      </c>
      <c r="H48" s="26">
        <v>50161775</v>
      </c>
      <c r="I48" s="24">
        <v>16563188</v>
      </c>
      <c r="J48" s="6">
        <v>9093861</v>
      </c>
      <c r="K48" s="25">
        <v>12935640</v>
      </c>
    </row>
    <row r="49" spans="1:11" ht="13.5">
      <c r="A49" s="22" t="s">
        <v>50</v>
      </c>
      <c r="B49" s="6">
        <f>+B75</f>
        <v>8821862.271196544</v>
      </c>
      <c r="C49" s="6">
        <f aca="true" t="shared" si="6" ref="C49:K49">+C75</f>
        <v>379727600.1747854</v>
      </c>
      <c r="D49" s="23">
        <f t="shared" si="6"/>
        <v>436984209.285249</v>
      </c>
      <c r="E49" s="24">
        <f t="shared" si="6"/>
        <v>-13853482.971822873</v>
      </c>
      <c r="F49" s="6">
        <f t="shared" si="6"/>
        <v>85111123.82547082</v>
      </c>
      <c r="G49" s="25">
        <f t="shared" si="6"/>
        <v>85111123.82547082</v>
      </c>
      <c r="H49" s="26">
        <f t="shared" si="6"/>
        <v>500759088.32024</v>
      </c>
      <c r="I49" s="24">
        <f t="shared" si="6"/>
        <v>81343741.26292226</v>
      </c>
      <c r="J49" s="6">
        <f t="shared" si="6"/>
        <v>82296897.14603184</v>
      </c>
      <c r="K49" s="25">
        <f t="shared" si="6"/>
        <v>83080862.80662337</v>
      </c>
    </row>
    <row r="50" spans="1:11" ht="13.5">
      <c r="A50" s="33" t="s">
        <v>51</v>
      </c>
      <c r="B50" s="7">
        <f>+B48-B49</f>
        <v>105440439.72880346</v>
      </c>
      <c r="C50" s="7">
        <f aca="true" t="shared" si="7" ref="C50:K50">+C48-C49</f>
        <v>-263656333.17478538</v>
      </c>
      <c r="D50" s="69">
        <f t="shared" si="7"/>
        <v>-319647299.285249</v>
      </c>
      <c r="E50" s="70">
        <f t="shared" si="7"/>
        <v>110492583.97182287</v>
      </c>
      <c r="F50" s="7">
        <f t="shared" si="7"/>
        <v>-27847076.82547082</v>
      </c>
      <c r="G50" s="71">
        <f t="shared" si="7"/>
        <v>-27847076.82547082</v>
      </c>
      <c r="H50" s="72">
        <f t="shared" si="7"/>
        <v>-450597313.32024</v>
      </c>
      <c r="I50" s="70">
        <f t="shared" si="7"/>
        <v>-64780553.26292226</v>
      </c>
      <c r="J50" s="7">
        <f t="shared" si="7"/>
        <v>-73203036.14603184</v>
      </c>
      <c r="K50" s="71">
        <f t="shared" si="7"/>
        <v>-70145222.80662337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543742888</v>
      </c>
      <c r="C53" s="6">
        <v>573263534</v>
      </c>
      <c r="D53" s="23">
        <v>608094752</v>
      </c>
      <c r="E53" s="24">
        <v>617519205</v>
      </c>
      <c r="F53" s="6">
        <v>668806002</v>
      </c>
      <c r="G53" s="25">
        <v>668806002</v>
      </c>
      <c r="H53" s="26">
        <v>701977120</v>
      </c>
      <c r="I53" s="24">
        <v>806336693</v>
      </c>
      <c r="J53" s="6">
        <v>755445665</v>
      </c>
      <c r="K53" s="25">
        <v>728043812</v>
      </c>
    </row>
    <row r="54" spans="1:11" ht="13.5">
      <c r="A54" s="22" t="s">
        <v>54</v>
      </c>
      <c r="B54" s="6">
        <v>0</v>
      </c>
      <c r="C54" s="6">
        <v>59599570</v>
      </c>
      <c r="D54" s="23">
        <v>36365584</v>
      </c>
      <c r="E54" s="24">
        <v>36000000</v>
      </c>
      <c r="F54" s="6">
        <v>36000000</v>
      </c>
      <c r="G54" s="25">
        <v>36000000</v>
      </c>
      <c r="H54" s="26">
        <v>0</v>
      </c>
      <c r="I54" s="24">
        <v>37651178</v>
      </c>
      <c r="J54" s="6">
        <v>39307830</v>
      </c>
      <c r="K54" s="25">
        <v>41076683</v>
      </c>
    </row>
    <row r="55" spans="1:11" ht="13.5">
      <c r="A55" s="22" t="s">
        <v>55</v>
      </c>
      <c r="B55" s="6">
        <v>35915036</v>
      </c>
      <c r="C55" s="6">
        <v>34428981</v>
      </c>
      <c r="D55" s="23">
        <v>21834343</v>
      </c>
      <c r="E55" s="24">
        <v>46590000</v>
      </c>
      <c r="F55" s="6">
        <v>49387512</v>
      </c>
      <c r="G55" s="25">
        <v>49387512</v>
      </c>
      <c r="H55" s="26">
        <v>38155306</v>
      </c>
      <c r="I55" s="24">
        <v>26517047</v>
      </c>
      <c r="J55" s="6">
        <v>23000000</v>
      </c>
      <c r="K55" s="25">
        <v>11000000</v>
      </c>
    </row>
    <row r="56" spans="1:11" ht="13.5">
      <c r="A56" s="22" t="s">
        <v>56</v>
      </c>
      <c r="B56" s="6">
        <v>13150682</v>
      </c>
      <c r="C56" s="6">
        <v>17230425</v>
      </c>
      <c r="D56" s="23">
        <v>21849010</v>
      </c>
      <c r="E56" s="24">
        <v>31226498</v>
      </c>
      <c r="F56" s="6">
        <v>22254564</v>
      </c>
      <c r="G56" s="25">
        <v>22254564</v>
      </c>
      <c r="H56" s="26">
        <v>19791117</v>
      </c>
      <c r="I56" s="24">
        <v>17160501</v>
      </c>
      <c r="J56" s="6">
        <v>18058435</v>
      </c>
      <c r="K56" s="25">
        <v>18889576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1239221</v>
      </c>
      <c r="D59" s="23">
        <v>0</v>
      </c>
      <c r="E59" s="24">
        <v>18999790</v>
      </c>
      <c r="F59" s="6">
        <v>18999790</v>
      </c>
      <c r="G59" s="25">
        <v>18999790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5509536</v>
      </c>
      <c r="C60" s="6">
        <v>1791855</v>
      </c>
      <c r="D60" s="23">
        <v>0</v>
      </c>
      <c r="E60" s="24">
        <v>36834017</v>
      </c>
      <c r="F60" s="6">
        <v>36834017</v>
      </c>
      <c r="G60" s="25">
        <v>36834017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1.0197853183301546</v>
      </c>
      <c r="C70" s="5">
        <f aca="true" t="shared" si="8" ref="C70:K70">IF(ISERROR(C71/C72),0,(C71/C72))</f>
        <v>0.9752951598705522</v>
      </c>
      <c r="D70" s="5">
        <f t="shared" si="8"/>
        <v>0.9832541886440976</v>
      </c>
      <c r="E70" s="5">
        <f t="shared" si="8"/>
        <v>1.1148799248434407</v>
      </c>
      <c r="F70" s="5">
        <f t="shared" si="8"/>
        <v>1.0182633606040294</v>
      </c>
      <c r="G70" s="5">
        <f t="shared" si="8"/>
        <v>1.0182633606040294</v>
      </c>
      <c r="H70" s="5">
        <f t="shared" si="8"/>
        <v>1.0378118277189912</v>
      </c>
      <c r="I70" s="5">
        <f t="shared" si="8"/>
        <v>0.9557213981988036</v>
      </c>
      <c r="J70" s="5">
        <f t="shared" si="8"/>
        <v>0.9613880124918621</v>
      </c>
      <c r="K70" s="5">
        <f t="shared" si="8"/>
        <v>0.9671733822418423</v>
      </c>
    </row>
    <row r="71" spans="1:11" ht="12.75" hidden="1">
      <c r="A71" s="1" t="s">
        <v>135</v>
      </c>
      <c r="B71" s="2">
        <f>+B83</f>
        <v>231475121</v>
      </c>
      <c r="C71" s="2">
        <f aca="true" t="shared" si="9" ref="C71:K71">+C83</f>
        <v>268744804</v>
      </c>
      <c r="D71" s="2">
        <f t="shared" si="9"/>
        <v>267883828</v>
      </c>
      <c r="E71" s="2">
        <f t="shared" si="9"/>
        <v>356175051</v>
      </c>
      <c r="F71" s="2">
        <f t="shared" si="9"/>
        <v>321922821</v>
      </c>
      <c r="G71" s="2">
        <f t="shared" si="9"/>
        <v>321922821</v>
      </c>
      <c r="H71" s="2">
        <f t="shared" si="9"/>
        <v>294527272</v>
      </c>
      <c r="I71" s="2">
        <f t="shared" si="9"/>
        <v>286175139</v>
      </c>
      <c r="J71" s="2">
        <f t="shared" si="9"/>
        <v>292640137</v>
      </c>
      <c r="K71" s="2">
        <f t="shared" si="9"/>
        <v>307649217</v>
      </c>
    </row>
    <row r="72" spans="1:11" ht="12.75" hidden="1">
      <c r="A72" s="1" t="s">
        <v>136</v>
      </c>
      <c r="B72" s="2">
        <f>+B77</f>
        <v>226984167</v>
      </c>
      <c r="C72" s="2">
        <f aca="true" t="shared" si="10" ref="C72:K72">+C77</f>
        <v>275552279</v>
      </c>
      <c r="D72" s="2">
        <f t="shared" si="10"/>
        <v>272446160</v>
      </c>
      <c r="E72" s="2">
        <f t="shared" si="10"/>
        <v>319473912</v>
      </c>
      <c r="F72" s="2">
        <f t="shared" si="10"/>
        <v>316148880</v>
      </c>
      <c r="G72" s="2">
        <f t="shared" si="10"/>
        <v>316148880</v>
      </c>
      <c r="H72" s="2">
        <f t="shared" si="10"/>
        <v>283796411</v>
      </c>
      <c r="I72" s="2">
        <f t="shared" si="10"/>
        <v>299433642</v>
      </c>
      <c r="J72" s="2">
        <f t="shared" si="10"/>
        <v>304393370</v>
      </c>
      <c r="K72" s="2">
        <f t="shared" si="10"/>
        <v>318091071</v>
      </c>
    </row>
    <row r="73" spans="1:11" ht="12.75" hidden="1">
      <c r="A73" s="1" t="s">
        <v>137</v>
      </c>
      <c r="B73" s="2">
        <f>+B74</f>
        <v>59431094.5</v>
      </c>
      <c r="C73" s="2">
        <f aca="true" t="shared" si="11" ref="C73:K73">+(C78+C80+C81+C82)-(B78+B80+B81+B82)</f>
        <v>46825061</v>
      </c>
      <c r="D73" s="2">
        <f t="shared" si="11"/>
        <v>-38299838</v>
      </c>
      <c r="E73" s="2">
        <f t="shared" si="11"/>
        <v>-199060938</v>
      </c>
      <c r="F73" s="2">
        <f>+(F78+F80+F81+F82)-(D78+D80+D81+D82)</f>
        <v>-132424463</v>
      </c>
      <c r="G73" s="2">
        <f>+(G78+G80+G81+G82)-(D78+D80+D81+D82)</f>
        <v>-132424463</v>
      </c>
      <c r="H73" s="2">
        <f>+(H78+H80+H81+H82)-(D78+D80+D81+D82)</f>
        <v>55115088</v>
      </c>
      <c r="I73" s="2">
        <f>+(I78+I80+I81+I82)-(E78+E80+E81+E82)</f>
        <v>84266153</v>
      </c>
      <c r="J73" s="2">
        <f t="shared" si="11"/>
        <v>-1703270</v>
      </c>
      <c r="K73" s="2">
        <f t="shared" si="11"/>
        <v>-1522789</v>
      </c>
    </row>
    <row r="74" spans="1:11" ht="12.75" hidden="1">
      <c r="A74" s="1" t="s">
        <v>138</v>
      </c>
      <c r="B74" s="2">
        <f>+TREND(C74:E74)</f>
        <v>59431094.5</v>
      </c>
      <c r="C74" s="2">
        <f>+C73</f>
        <v>46825061</v>
      </c>
      <c r="D74" s="2">
        <f aca="true" t="shared" si="12" ref="D74:K74">+D73</f>
        <v>-38299838</v>
      </c>
      <c r="E74" s="2">
        <f t="shared" si="12"/>
        <v>-199060938</v>
      </c>
      <c r="F74" s="2">
        <f t="shared" si="12"/>
        <v>-132424463</v>
      </c>
      <c r="G74" s="2">
        <f t="shared" si="12"/>
        <v>-132424463</v>
      </c>
      <c r="H74" s="2">
        <f t="shared" si="12"/>
        <v>55115088</v>
      </c>
      <c r="I74" s="2">
        <f t="shared" si="12"/>
        <v>84266153</v>
      </c>
      <c r="J74" s="2">
        <f t="shared" si="12"/>
        <v>-1703270</v>
      </c>
      <c r="K74" s="2">
        <f t="shared" si="12"/>
        <v>-1522789</v>
      </c>
    </row>
    <row r="75" spans="1:11" ht="12.75" hidden="1">
      <c r="A75" s="1" t="s">
        <v>139</v>
      </c>
      <c r="B75" s="2">
        <f>+B84-(((B80+B81+B78)*B70)-B79)</f>
        <v>8821862.271196544</v>
      </c>
      <c r="C75" s="2">
        <f aca="true" t="shared" si="13" ref="C75:K75">+C84-(((C80+C81+C78)*C70)-C79)</f>
        <v>379727600.1747854</v>
      </c>
      <c r="D75" s="2">
        <f t="shared" si="13"/>
        <v>436984209.285249</v>
      </c>
      <c r="E75" s="2">
        <f t="shared" si="13"/>
        <v>-13853482.971822873</v>
      </c>
      <c r="F75" s="2">
        <f t="shared" si="13"/>
        <v>85111123.82547082</v>
      </c>
      <c r="G75" s="2">
        <f t="shared" si="13"/>
        <v>85111123.82547082</v>
      </c>
      <c r="H75" s="2">
        <f t="shared" si="13"/>
        <v>500759088.32024</v>
      </c>
      <c r="I75" s="2">
        <f t="shared" si="13"/>
        <v>81343741.26292226</v>
      </c>
      <c r="J75" s="2">
        <f t="shared" si="13"/>
        <v>82296897.14603184</v>
      </c>
      <c r="K75" s="2">
        <f t="shared" si="13"/>
        <v>83080862.80662337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226984167</v>
      </c>
      <c r="C77" s="3">
        <v>275552279</v>
      </c>
      <c r="D77" s="3">
        <v>272446160</v>
      </c>
      <c r="E77" s="3">
        <v>319473912</v>
      </c>
      <c r="F77" s="3">
        <v>316148880</v>
      </c>
      <c r="G77" s="3">
        <v>316148880</v>
      </c>
      <c r="H77" s="3">
        <v>283796411</v>
      </c>
      <c r="I77" s="3">
        <v>299433642</v>
      </c>
      <c r="J77" s="3">
        <v>304393370</v>
      </c>
      <c r="K77" s="3">
        <v>318091071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223684404</v>
      </c>
      <c r="C79" s="3">
        <v>246372059</v>
      </c>
      <c r="D79" s="3">
        <v>263195012</v>
      </c>
      <c r="E79" s="3">
        <v>22768617</v>
      </c>
      <c r="F79" s="3">
        <v>124168271</v>
      </c>
      <c r="G79" s="3">
        <v>124168271</v>
      </c>
      <c r="H79" s="3">
        <v>294334786</v>
      </c>
      <c r="I79" s="3">
        <v>108448174</v>
      </c>
      <c r="J79" s="3">
        <v>108448174</v>
      </c>
      <c r="K79" s="3">
        <v>108448174</v>
      </c>
    </row>
    <row r="80" spans="1:11" ht="12.75" hidden="1">
      <c r="A80" s="1" t="s">
        <v>68</v>
      </c>
      <c r="B80" s="3">
        <v>31519093</v>
      </c>
      <c r="C80" s="3">
        <v>56566158</v>
      </c>
      <c r="D80" s="3">
        <v>23047897</v>
      </c>
      <c r="E80" s="3">
        <v>23193655</v>
      </c>
      <c r="F80" s="3">
        <v>81964579</v>
      </c>
      <c r="G80" s="3">
        <v>81964579</v>
      </c>
      <c r="H80" s="3">
        <v>56075523</v>
      </c>
      <c r="I80" s="3">
        <v>99494410</v>
      </c>
      <c r="J80" s="3">
        <v>97786998</v>
      </c>
      <c r="K80" s="3">
        <v>96259787</v>
      </c>
    </row>
    <row r="81" spans="1:11" ht="12.75" hidden="1">
      <c r="A81" s="1" t="s">
        <v>69</v>
      </c>
      <c r="B81" s="3">
        <v>195518787</v>
      </c>
      <c r="C81" s="3">
        <v>217296783</v>
      </c>
      <c r="D81" s="3">
        <v>212515206</v>
      </c>
      <c r="E81" s="3">
        <v>13308510</v>
      </c>
      <c r="F81" s="3">
        <v>21174061</v>
      </c>
      <c r="G81" s="3">
        <v>21174061</v>
      </c>
      <c r="H81" s="3">
        <v>234602668</v>
      </c>
      <c r="I81" s="3">
        <v>21273908</v>
      </c>
      <c r="J81" s="3">
        <v>21278050</v>
      </c>
      <c r="K81" s="3">
        <v>21282472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231475121</v>
      </c>
      <c r="C83" s="3">
        <v>268744804</v>
      </c>
      <c r="D83" s="3">
        <v>267883828</v>
      </c>
      <c r="E83" s="3">
        <v>356175051</v>
      </c>
      <c r="F83" s="3">
        <v>321922821</v>
      </c>
      <c r="G83" s="3">
        <v>321922821</v>
      </c>
      <c r="H83" s="3">
        <v>294527272</v>
      </c>
      <c r="I83" s="3">
        <v>286175139</v>
      </c>
      <c r="J83" s="3">
        <v>292640137</v>
      </c>
      <c r="K83" s="3">
        <v>307649217</v>
      </c>
    </row>
    <row r="84" spans="1:11" ht="12.75" hidden="1">
      <c r="A84" s="1" t="s">
        <v>72</v>
      </c>
      <c r="B84" s="3">
        <v>16667355</v>
      </c>
      <c r="C84" s="3">
        <v>400452742</v>
      </c>
      <c r="D84" s="3">
        <v>405407605</v>
      </c>
      <c r="E84" s="3">
        <v>4073431</v>
      </c>
      <c r="F84" s="3">
        <v>65965151</v>
      </c>
      <c r="G84" s="3">
        <v>65965151</v>
      </c>
      <c r="H84" s="3">
        <v>508093567</v>
      </c>
      <c r="I84" s="3">
        <v>88316433</v>
      </c>
      <c r="J84" s="3">
        <v>88316433</v>
      </c>
      <c r="K84" s="3">
        <v>88316433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123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22630093</v>
      </c>
      <c r="D5" s="23">
        <v>24774988</v>
      </c>
      <c r="E5" s="24">
        <v>23573023</v>
      </c>
      <c r="F5" s="6">
        <v>21242982</v>
      </c>
      <c r="G5" s="25">
        <v>21242982</v>
      </c>
      <c r="H5" s="26">
        <v>21152141</v>
      </c>
      <c r="I5" s="24">
        <v>22998781</v>
      </c>
      <c r="J5" s="6">
        <v>23964730</v>
      </c>
      <c r="K5" s="25">
        <v>25019178</v>
      </c>
    </row>
    <row r="6" spans="1:11" ht="13.5">
      <c r="A6" s="22" t="s">
        <v>18</v>
      </c>
      <c r="B6" s="6">
        <v>0</v>
      </c>
      <c r="C6" s="6">
        <v>2268072</v>
      </c>
      <c r="D6" s="23">
        <v>2778578</v>
      </c>
      <c r="E6" s="24">
        <v>3299864</v>
      </c>
      <c r="F6" s="6">
        <v>3299864</v>
      </c>
      <c r="G6" s="25">
        <v>3299864</v>
      </c>
      <c r="H6" s="26">
        <v>2952599</v>
      </c>
      <c r="I6" s="24">
        <v>3390927</v>
      </c>
      <c r="J6" s="6">
        <v>3533346</v>
      </c>
      <c r="K6" s="25">
        <v>3688813</v>
      </c>
    </row>
    <row r="7" spans="1:11" ht="13.5">
      <c r="A7" s="22" t="s">
        <v>19</v>
      </c>
      <c r="B7" s="6">
        <v>0</v>
      </c>
      <c r="C7" s="6">
        <v>13026783</v>
      </c>
      <c r="D7" s="23">
        <v>11106623</v>
      </c>
      <c r="E7" s="24">
        <v>12000000</v>
      </c>
      <c r="F7" s="6">
        <v>8000000</v>
      </c>
      <c r="G7" s="25">
        <v>8000000</v>
      </c>
      <c r="H7" s="26">
        <v>7520683</v>
      </c>
      <c r="I7" s="24">
        <v>9000000</v>
      </c>
      <c r="J7" s="6">
        <v>9378000</v>
      </c>
      <c r="K7" s="25">
        <v>9790632</v>
      </c>
    </row>
    <row r="8" spans="1:11" ht="13.5">
      <c r="A8" s="22" t="s">
        <v>20</v>
      </c>
      <c r="B8" s="6">
        <v>20115091</v>
      </c>
      <c r="C8" s="6">
        <v>138116386</v>
      </c>
      <c r="D8" s="23">
        <v>115582300</v>
      </c>
      <c r="E8" s="24">
        <v>122063000</v>
      </c>
      <c r="F8" s="6">
        <v>143638000</v>
      </c>
      <c r="G8" s="25">
        <v>143638000</v>
      </c>
      <c r="H8" s="26">
        <v>87213483</v>
      </c>
      <c r="I8" s="24">
        <v>126371000</v>
      </c>
      <c r="J8" s="6">
        <v>131791502</v>
      </c>
      <c r="K8" s="25">
        <v>128441204</v>
      </c>
    </row>
    <row r="9" spans="1:11" ht="13.5">
      <c r="A9" s="22" t="s">
        <v>21</v>
      </c>
      <c r="B9" s="6">
        <v>1263728</v>
      </c>
      <c r="C9" s="6">
        <v>6545485</v>
      </c>
      <c r="D9" s="23">
        <v>5124309</v>
      </c>
      <c r="E9" s="24">
        <v>7122451</v>
      </c>
      <c r="F9" s="6">
        <v>6873651</v>
      </c>
      <c r="G9" s="25">
        <v>6873651</v>
      </c>
      <c r="H9" s="26">
        <v>5746470</v>
      </c>
      <c r="I9" s="24">
        <v>6005612</v>
      </c>
      <c r="J9" s="6">
        <v>6257850</v>
      </c>
      <c r="K9" s="25">
        <v>6533193</v>
      </c>
    </row>
    <row r="10" spans="1:11" ht="25.5">
      <c r="A10" s="27" t="s">
        <v>128</v>
      </c>
      <c r="B10" s="28">
        <f>SUM(B5:B9)</f>
        <v>21378819</v>
      </c>
      <c r="C10" s="29">
        <f aca="true" t="shared" si="0" ref="C10:K10">SUM(C5:C9)</f>
        <v>182586819</v>
      </c>
      <c r="D10" s="30">
        <f t="shared" si="0"/>
        <v>159366798</v>
      </c>
      <c r="E10" s="28">
        <f t="shared" si="0"/>
        <v>168058338</v>
      </c>
      <c r="F10" s="29">
        <f t="shared" si="0"/>
        <v>183054497</v>
      </c>
      <c r="G10" s="31">
        <f t="shared" si="0"/>
        <v>183054497</v>
      </c>
      <c r="H10" s="32">
        <f t="shared" si="0"/>
        <v>124585376</v>
      </c>
      <c r="I10" s="28">
        <f t="shared" si="0"/>
        <v>167766320</v>
      </c>
      <c r="J10" s="29">
        <f t="shared" si="0"/>
        <v>174925428</v>
      </c>
      <c r="K10" s="31">
        <f t="shared" si="0"/>
        <v>173473020</v>
      </c>
    </row>
    <row r="11" spans="1:11" ht="13.5">
      <c r="A11" s="22" t="s">
        <v>22</v>
      </c>
      <c r="B11" s="6">
        <v>16275006</v>
      </c>
      <c r="C11" s="6">
        <v>64748564</v>
      </c>
      <c r="D11" s="23">
        <v>69764868</v>
      </c>
      <c r="E11" s="24">
        <v>84552343</v>
      </c>
      <c r="F11" s="6">
        <v>84552343</v>
      </c>
      <c r="G11" s="25">
        <v>84552343</v>
      </c>
      <c r="H11" s="26">
        <v>74902778</v>
      </c>
      <c r="I11" s="24">
        <v>87984626</v>
      </c>
      <c r="J11" s="6">
        <v>90978409</v>
      </c>
      <c r="K11" s="25">
        <v>94981458</v>
      </c>
    </row>
    <row r="12" spans="1:11" ht="13.5">
      <c r="A12" s="22" t="s">
        <v>23</v>
      </c>
      <c r="B12" s="6">
        <v>3670465</v>
      </c>
      <c r="C12" s="6">
        <v>10304108</v>
      </c>
      <c r="D12" s="23">
        <v>10052117</v>
      </c>
      <c r="E12" s="24">
        <v>11097336</v>
      </c>
      <c r="F12" s="6">
        <v>11097336</v>
      </c>
      <c r="G12" s="25">
        <v>11097336</v>
      </c>
      <c r="H12" s="26">
        <v>9593530</v>
      </c>
      <c r="I12" s="24">
        <v>11097306</v>
      </c>
      <c r="J12" s="6">
        <v>11563394</v>
      </c>
      <c r="K12" s="25">
        <v>12072182</v>
      </c>
    </row>
    <row r="13" spans="1:11" ht="13.5">
      <c r="A13" s="22" t="s">
        <v>129</v>
      </c>
      <c r="B13" s="6">
        <v>214946</v>
      </c>
      <c r="C13" s="6">
        <v>23889571</v>
      </c>
      <c r="D13" s="23">
        <v>34023213</v>
      </c>
      <c r="E13" s="24">
        <v>23187999</v>
      </c>
      <c r="F13" s="6">
        <v>27999999</v>
      </c>
      <c r="G13" s="25">
        <v>27999999</v>
      </c>
      <c r="H13" s="26">
        <v>34784307</v>
      </c>
      <c r="I13" s="24">
        <v>32000002</v>
      </c>
      <c r="J13" s="6">
        <v>33344003</v>
      </c>
      <c r="K13" s="25">
        <v>34811139</v>
      </c>
    </row>
    <row r="14" spans="1:11" ht="13.5">
      <c r="A14" s="22" t="s">
        <v>24</v>
      </c>
      <c r="B14" s="6">
        <v>0</v>
      </c>
      <c r="C14" s="6">
        <v>2395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130</v>
      </c>
      <c r="B15" s="6">
        <v>0</v>
      </c>
      <c r="C15" s="6">
        <v>396785</v>
      </c>
      <c r="D15" s="23">
        <v>638376</v>
      </c>
      <c r="E15" s="24">
        <v>1121004</v>
      </c>
      <c r="F15" s="6">
        <v>1155465</v>
      </c>
      <c r="G15" s="25">
        <v>1155465</v>
      </c>
      <c r="H15" s="26">
        <v>792419</v>
      </c>
      <c r="I15" s="24">
        <v>1318609</v>
      </c>
      <c r="J15" s="6">
        <v>1373991</v>
      </c>
      <c r="K15" s="25">
        <v>1434445</v>
      </c>
    </row>
    <row r="16" spans="1:11" ht="13.5">
      <c r="A16" s="22" t="s">
        <v>20</v>
      </c>
      <c r="B16" s="6">
        <v>2974640</v>
      </c>
      <c r="C16" s="6">
        <v>34901004</v>
      </c>
      <c r="D16" s="23">
        <v>8535515</v>
      </c>
      <c r="E16" s="24">
        <v>3844875</v>
      </c>
      <c r="F16" s="6">
        <v>11974820</v>
      </c>
      <c r="G16" s="25">
        <v>11974820</v>
      </c>
      <c r="H16" s="26">
        <v>8338772</v>
      </c>
      <c r="I16" s="24">
        <v>4443753</v>
      </c>
      <c r="J16" s="6">
        <v>4630391</v>
      </c>
      <c r="K16" s="25">
        <v>4834127</v>
      </c>
    </row>
    <row r="17" spans="1:11" ht="13.5">
      <c r="A17" s="22" t="s">
        <v>25</v>
      </c>
      <c r="B17" s="6">
        <v>5650679</v>
      </c>
      <c r="C17" s="6">
        <v>42398923</v>
      </c>
      <c r="D17" s="23">
        <v>41148582</v>
      </c>
      <c r="E17" s="24">
        <v>50279242</v>
      </c>
      <c r="F17" s="6">
        <v>46098693</v>
      </c>
      <c r="G17" s="25">
        <v>46098693</v>
      </c>
      <c r="H17" s="26">
        <v>39142964</v>
      </c>
      <c r="I17" s="24">
        <v>49713279</v>
      </c>
      <c r="J17" s="6">
        <v>52035561</v>
      </c>
      <c r="K17" s="25">
        <v>54315420</v>
      </c>
    </row>
    <row r="18" spans="1:11" ht="13.5">
      <c r="A18" s="33" t="s">
        <v>26</v>
      </c>
      <c r="B18" s="34">
        <f>SUM(B11:B17)</f>
        <v>28785736</v>
      </c>
      <c r="C18" s="35">
        <f aca="true" t="shared" si="1" ref="C18:K18">SUM(C11:C17)</f>
        <v>176641350</v>
      </c>
      <c r="D18" s="36">
        <f t="shared" si="1"/>
        <v>164162671</v>
      </c>
      <c r="E18" s="34">
        <f t="shared" si="1"/>
        <v>174082799</v>
      </c>
      <c r="F18" s="35">
        <f t="shared" si="1"/>
        <v>182878656</v>
      </c>
      <c r="G18" s="37">
        <f t="shared" si="1"/>
        <v>182878656</v>
      </c>
      <c r="H18" s="38">
        <f t="shared" si="1"/>
        <v>167554770</v>
      </c>
      <c r="I18" s="34">
        <f t="shared" si="1"/>
        <v>186557575</v>
      </c>
      <c r="J18" s="35">
        <f t="shared" si="1"/>
        <v>193925749</v>
      </c>
      <c r="K18" s="37">
        <f t="shared" si="1"/>
        <v>202448771</v>
      </c>
    </row>
    <row r="19" spans="1:11" ht="13.5">
      <c r="A19" s="33" t="s">
        <v>27</v>
      </c>
      <c r="B19" s="39">
        <f>+B10-B18</f>
        <v>-7406917</v>
      </c>
      <c r="C19" s="40">
        <f aca="true" t="shared" si="2" ref="C19:K19">+C10-C18</f>
        <v>5945469</v>
      </c>
      <c r="D19" s="41">
        <f t="shared" si="2"/>
        <v>-4795873</v>
      </c>
      <c r="E19" s="39">
        <f t="shared" si="2"/>
        <v>-6024461</v>
      </c>
      <c r="F19" s="40">
        <f t="shared" si="2"/>
        <v>175841</v>
      </c>
      <c r="G19" s="42">
        <f t="shared" si="2"/>
        <v>175841</v>
      </c>
      <c r="H19" s="43">
        <f t="shared" si="2"/>
        <v>-42969394</v>
      </c>
      <c r="I19" s="39">
        <f t="shared" si="2"/>
        <v>-18791255</v>
      </c>
      <c r="J19" s="40">
        <f t="shared" si="2"/>
        <v>-19000321</v>
      </c>
      <c r="K19" s="42">
        <f t="shared" si="2"/>
        <v>-28975751</v>
      </c>
    </row>
    <row r="20" spans="1:11" ht="25.5">
      <c r="A20" s="44" t="s">
        <v>28</v>
      </c>
      <c r="B20" s="45">
        <v>-19906427</v>
      </c>
      <c r="C20" s="46">
        <v>31315838</v>
      </c>
      <c r="D20" s="47">
        <v>33357807</v>
      </c>
      <c r="E20" s="45">
        <v>26759000</v>
      </c>
      <c r="F20" s="46">
        <v>26431000</v>
      </c>
      <c r="G20" s="48">
        <v>26431000</v>
      </c>
      <c r="H20" s="49">
        <v>26481658</v>
      </c>
      <c r="I20" s="45">
        <v>28262000</v>
      </c>
      <c r="J20" s="46">
        <v>30291000</v>
      </c>
      <c r="K20" s="48">
        <v>31503000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-27313344</v>
      </c>
      <c r="C22" s="58">
        <f aca="true" t="shared" si="3" ref="C22:K22">SUM(C19:C21)</f>
        <v>37261307</v>
      </c>
      <c r="D22" s="59">
        <f t="shared" si="3"/>
        <v>28561934</v>
      </c>
      <c r="E22" s="57">
        <f t="shared" si="3"/>
        <v>20734539</v>
      </c>
      <c r="F22" s="58">
        <f t="shared" si="3"/>
        <v>26606841</v>
      </c>
      <c r="G22" s="60">
        <f t="shared" si="3"/>
        <v>26606841</v>
      </c>
      <c r="H22" s="61">
        <f t="shared" si="3"/>
        <v>-16487736</v>
      </c>
      <c r="I22" s="57">
        <f t="shared" si="3"/>
        <v>9470745</v>
      </c>
      <c r="J22" s="58">
        <f t="shared" si="3"/>
        <v>11290679</v>
      </c>
      <c r="K22" s="60">
        <f t="shared" si="3"/>
        <v>2527249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-27313344</v>
      </c>
      <c r="C24" s="40">
        <f aca="true" t="shared" si="4" ref="C24:K24">SUM(C22:C23)</f>
        <v>37261307</v>
      </c>
      <c r="D24" s="41">
        <f t="shared" si="4"/>
        <v>28561934</v>
      </c>
      <c r="E24" s="39">
        <f t="shared" si="4"/>
        <v>20734539</v>
      </c>
      <c r="F24" s="40">
        <f t="shared" si="4"/>
        <v>26606841</v>
      </c>
      <c r="G24" s="42">
        <f t="shared" si="4"/>
        <v>26606841</v>
      </c>
      <c r="H24" s="43">
        <f t="shared" si="4"/>
        <v>-16487736</v>
      </c>
      <c r="I24" s="39">
        <f t="shared" si="4"/>
        <v>9470745</v>
      </c>
      <c r="J24" s="40">
        <f t="shared" si="4"/>
        <v>11290679</v>
      </c>
      <c r="K24" s="42">
        <f t="shared" si="4"/>
        <v>2527249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611658</v>
      </c>
      <c r="C27" s="7">
        <v>35429905</v>
      </c>
      <c r="D27" s="69">
        <v>53796933</v>
      </c>
      <c r="E27" s="70">
        <v>59178684</v>
      </c>
      <c r="F27" s="7">
        <v>68350347</v>
      </c>
      <c r="G27" s="71">
        <v>68350347</v>
      </c>
      <c r="H27" s="72">
        <v>1218010</v>
      </c>
      <c r="I27" s="70">
        <v>44994821</v>
      </c>
      <c r="J27" s="7">
        <v>46881664</v>
      </c>
      <c r="K27" s="71">
        <v>48944451</v>
      </c>
    </row>
    <row r="28" spans="1:11" ht="13.5">
      <c r="A28" s="73" t="s">
        <v>33</v>
      </c>
      <c r="B28" s="6">
        <v>-471965</v>
      </c>
      <c r="C28" s="6">
        <v>20919824</v>
      </c>
      <c r="D28" s="23">
        <v>25502026</v>
      </c>
      <c r="E28" s="24">
        <v>26759002</v>
      </c>
      <c r="F28" s="6">
        <v>26829807</v>
      </c>
      <c r="G28" s="25">
        <v>26829807</v>
      </c>
      <c r="H28" s="26">
        <v>0</v>
      </c>
      <c r="I28" s="24">
        <v>26262000</v>
      </c>
      <c r="J28" s="6">
        <v>27362065</v>
      </c>
      <c r="K28" s="25">
        <v>28565996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1097000</v>
      </c>
      <c r="C31" s="6">
        <v>14510081</v>
      </c>
      <c r="D31" s="23">
        <v>28294907</v>
      </c>
      <c r="E31" s="24">
        <v>30177304</v>
      </c>
      <c r="F31" s="6">
        <v>41520540</v>
      </c>
      <c r="G31" s="25">
        <v>41520540</v>
      </c>
      <c r="H31" s="26">
        <v>0</v>
      </c>
      <c r="I31" s="24">
        <v>18732821</v>
      </c>
      <c r="J31" s="6">
        <v>19519599</v>
      </c>
      <c r="K31" s="25">
        <v>20378455</v>
      </c>
    </row>
    <row r="32" spans="1:11" ht="13.5">
      <c r="A32" s="33" t="s">
        <v>36</v>
      </c>
      <c r="B32" s="7">
        <f>SUM(B28:B31)</f>
        <v>625035</v>
      </c>
      <c r="C32" s="7">
        <f aca="true" t="shared" si="5" ref="C32:K32">SUM(C28:C31)</f>
        <v>35429905</v>
      </c>
      <c r="D32" s="69">
        <f t="shared" si="5"/>
        <v>53796933</v>
      </c>
      <c r="E32" s="70">
        <f t="shared" si="5"/>
        <v>56936306</v>
      </c>
      <c r="F32" s="7">
        <f t="shared" si="5"/>
        <v>68350347</v>
      </c>
      <c r="G32" s="71">
        <f t="shared" si="5"/>
        <v>68350347</v>
      </c>
      <c r="H32" s="72">
        <f t="shared" si="5"/>
        <v>0</v>
      </c>
      <c r="I32" s="70">
        <f t="shared" si="5"/>
        <v>44994821</v>
      </c>
      <c r="J32" s="7">
        <f t="shared" si="5"/>
        <v>46881664</v>
      </c>
      <c r="K32" s="71">
        <f t="shared" si="5"/>
        <v>48944451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-6110892</v>
      </c>
      <c r="C35" s="6">
        <v>40531423</v>
      </c>
      <c r="D35" s="23">
        <v>198482706</v>
      </c>
      <c r="E35" s="24">
        <v>772921262</v>
      </c>
      <c r="F35" s="6">
        <v>260287520</v>
      </c>
      <c r="G35" s="25">
        <v>260287520</v>
      </c>
      <c r="H35" s="26">
        <v>17987783</v>
      </c>
      <c r="I35" s="24">
        <v>274405262</v>
      </c>
      <c r="J35" s="6">
        <v>284899230</v>
      </c>
      <c r="K35" s="25">
        <v>297098591</v>
      </c>
    </row>
    <row r="36" spans="1:11" ht="13.5">
      <c r="A36" s="22" t="s">
        <v>39</v>
      </c>
      <c r="B36" s="6">
        <v>91296</v>
      </c>
      <c r="C36" s="6">
        <v>27533063</v>
      </c>
      <c r="D36" s="23">
        <v>313979494</v>
      </c>
      <c r="E36" s="24">
        <v>59178684</v>
      </c>
      <c r="F36" s="6">
        <v>365133909</v>
      </c>
      <c r="G36" s="25">
        <v>365133909</v>
      </c>
      <c r="H36" s="26">
        <v>15192947</v>
      </c>
      <c r="I36" s="24">
        <v>345317595</v>
      </c>
      <c r="J36" s="6">
        <v>361161995</v>
      </c>
      <c r="K36" s="25">
        <v>378461115</v>
      </c>
    </row>
    <row r="37" spans="1:11" ht="13.5">
      <c r="A37" s="22" t="s">
        <v>40</v>
      </c>
      <c r="B37" s="6">
        <v>15745265</v>
      </c>
      <c r="C37" s="6">
        <v>-6488433</v>
      </c>
      <c r="D37" s="23">
        <v>17590085</v>
      </c>
      <c r="E37" s="24">
        <v>0</v>
      </c>
      <c r="F37" s="6">
        <v>-43091981</v>
      </c>
      <c r="G37" s="25">
        <v>-43091981</v>
      </c>
      <c r="H37" s="26">
        <v>49668407</v>
      </c>
      <c r="I37" s="24">
        <v>1450751</v>
      </c>
      <c r="J37" s="6">
        <v>154293890</v>
      </c>
      <c r="K37" s="25">
        <v>161082822</v>
      </c>
    </row>
    <row r="38" spans="1:11" ht="13.5">
      <c r="A38" s="22" t="s">
        <v>41</v>
      </c>
      <c r="B38" s="6">
        <v>0</v>
      </c>
      <c r="C38" s="6">
        <v>-1421000</v>
      </c>
      <c r="D38" s="23">
        <v>4644000</v>
      </c>
      <c r="E38" s="24">
        <v>0</v>
      </c>
      <c r="F38" s="6">
        <v>7142000</v>
      </c>
      <c r="G38" s="25">
        <v>7142000</v>
      </c>
      <c r="H38" s="26">
        <v>0</v>
      </c>
      <c r="I38" s="24">
        <v>7142000</v>
      </c>
      <c r="J38" s="6">
        <v>7441964</v>
      </c>
      <c r="K38" s="25">
        <v>7769410</v>
      </c>
    </row>
    <row r="39" spans="1:11" ht="13.5">
      <c r="A39" s="22" t="s">
        <v>42</v>
      </c>
      <c r="B39" s="6">
        <v>5548486</v>
      </c>
      <c r="C39" s="6">
        <v>38712612</v>
      </c>
      <c r="D39" s="23">
        <v>461666181</v>
      </c>
      <c r="E39" s="24">
        <v>811365407</v>
      </c>
      <c r="F39" s="6">
        <v>634764569</v>
      </c>
      <c r="G39" s="25">
        <v>634764569</v>
      </c>
      <c r="H39" s="26">
        <v>59</v>
      </c>
      <c r="I39" s="24">
        <v>601659361</v>
      </c>
      <c r="J39" s="6">
        <v>473034692</v>
      </c>
      <c r="K39" s="25">
        <v>504180225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-1907339</v>
      </c>
      <c r="D42" s="23">
        <v>43572233</v>
      </c>
      <c r="E42" s="24">
        <v>286720633</v>
      </c>
      <c r="F42" s="6">
        <v>125754184</v>
      </c>
      <c r="G42" s="25">
        <v>125754184</v>
      </c>
      <c r="H42" s="26">
        <v>-101452892</v>
      </c>
      <c r="I42" s="24">
        <v>70611373</v>
      </c>
      <c r="J42" s="6">
        <v>177193923</v>
      </c>
      <c r="K42" s="25">
        <v>175747063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26759000</v>
      </c>
      <c r="F43" s="6">
        <v>-27662000</v>
      </c>
      <c r="G43" s="25">
        <v>-27662000</v>
      </c>
      <c r="H43" s="26">
        <v>0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0</v>
      </c>
      <c r="C44" s="6">
        <v>-243915</v>
      </c>
      <c r="D44" s="23">
        <v>-21464</v>
      </c>
      <c r="E44" s="24">
        <v>265379</v>
      </c>
      <c r="F44" s="6">
        <v>265379</v>
      </c>
      <c r="G44" s="25">
        <v>265379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0</v>
      </c>
      <c r="C45" s="7">
        <v>-2151254</v>
      </c>
      <c r="D45" s="69">
        <v>273956627</v>
      </c>
      <c r="E45" s="70">
        <v>313745012</v>
      </c>
      <c r="F45" s="7">
        <v>98357563</v>
      </c>
      <c r="G45" s="71">
        <v>98357563</v>
      </c>
      <c r="H45" s="72">
        <v>-331521862</v>
      </c>
      <c r="I45" s="70">
        <v>70611373</v>
      </c>
      <c r="J45" s="7">
        <v>177193923</v>
      </c>
      <c r="K45" s="71">
        <v>175747063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-2456140</v>
      </c>
      <c r="C48" s="6">
        <v>20663559</v>
      </c>
      <c r="D48" s="23">
        <v>148854102</v>
      </c>
      <c r="E48" s="24">
        <v>749562794</v>
      </c>
      <c r="F48" s="6">
        <v>164839937</v>
      </c>
      <c r="G48" s="25">
        <v>164839937</v>
      </c>
      <c r="H48" s="26">
        <v>18133918</v>
      </c>
      <c r="I48" s="24">
        <v>183956989</v>
      </c>
      <c r="J48" s="6">
        <v>191002810</v>
      </c>
      <c r="K48" s="25">
        <v>199438108</v>
      </c>
    </row>
    <row r="49" spans="1:11" ht="13.5">
      <c r="A49" s="22" t="s">
        <v>50</v>
      </c>
      <c r="B49" s="6">
        <f>+B75</f>
        <v>12309150</v>
      </c>
      <c r="C49" s="6">
        <f aca="true" t="shared" si="6" ref="C49:K49">+C75</f>
        <v>-13608072</v>
      </c>
      <c r="D49" s="23">
        <f t="shared" si="6"/>
        <v>-53753332.554451965</v>
      </c>
      <c r="E49" s="24">
        <f t="shared" si="6"/>
        <v>-16049789.747847896</v>
      </c>
      <c r="F49" s="6">
        <f t="shared" si="6"/>
        <v>-280419287.8974272</v>
      </c>
      <c r="G49" s="25">
        <f t="shared" si="6"/>
        <v>-280419287.8974272</v>
      </c>
      <c r="H49" s="26">
        <f t="shared" si="6"/>
        <v>45110649.897922866</v>
      </c>
      <c r="I49" s="24">
        <f t="shared" si="6"/>
        <v>-47978736.87685792</v>
      </c>
      <c r="J49" s="6">
        <f t="shared" si="6"/>
        <v>102788368.7939573</v>
      </c>
      <c r="K49" s="25">
        <f t="shared" si="6"/>
        <v>107311054.36346565</v>
      </c>
    </row>
    <row r="50" spans="1:11" ht="13.5">
      <c r="A50" s="33" t="s">
        <v>51</v>
      </c>
      <c r="B50" s="7">
        <f>+B48-B49</f>
        <v>-14765290</v>
      </c>
      <c r="C50" s="7">
        <f aca="true" t="shared" si="7" ref="C50:K50">+C48-C49</f>
        <v>34271631</v>
      </c>
      <c r="D50" s="69">
        <f t="shared" si="7"/>
        <v>202607434.55445197</v>
      </c>
      <c r="E50" s="70">
        <f t="shared" si="7"/>
        <v>765612583.7478479</v>
      </c>
      <c r="F50" s="7">
        <f t="shared" si="7"/>
        <v>445259224.8974272</v>
      </c>
      <c r="G50" s="71">
        <f t="shared" si="7"/>
        <v>445259224.8974272</v>
      </c>
      <c r="H50" s="72">
        <f t="shared" si="7"/>
        <v>-26976731.897922866</v>
      </c>
      <c r="I50" s="70">
        <f t="shared" si="7"/>
        <v>231935725.87685794</v>
      </c>
      <c r="J50" s="7">
        <f t="shared" si="7"/>
        <v>88214441.2060427</v>
      </c>
      <c r="K50" s="71">
        <f t="shared" si="7"/>
        <v>92127053.63653435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91296</v>
      </c>
      <c r="C53" s="6">
        <v>25144898</v>
      </c>
      <c r="D53" s="23">
        <v>318290704</v>
      </c>
      <c r="E53" s="24">
        <v>58772055</v>
      </c>
      <c r="F53" s="6">
        <v>363356594</v>
      </c>
      <c r="G53" s="25">
        <v>363356594</v>
      </c>
      <c r="H53" s="26">
        <v>14643882</v>
      </c>
      <c r="I53" s="24">
        <v>341066487</v>
      </c>
      <c r="J53" s="6">
        <v>356732340</v>
      </c>
      <c r="K53" s="25">
        <v>373836556</v>
      </c>
    </row>
    <row r="54" spans="1:11" ht="13.5">
      <c r="A54" s="22" t="s">
        <v>54</v>
      </c>
      <c r="B54" s="6">
        <v>0</v>
      </c>
      <c r="C54" s="6">
        <v>23889571</v>
      </c>
      <c r="D54" s="23">
        <v>29902824</v>
      </c>
      <c r="E54" s="24">
        <v>23187999</v>
      </c>
      <c r="F54" s="6">
        <v>27999999</v>
      </c>
      <c r="G54" s="25">
        <v>27999999</v>
      </c>
      <c r="H54" s="26">
        <v>34784307</v>
      </c>
      <c r="I54" s="24">
        <v>32000002</v>
      </c>
      <c r="J54" s="6">
        <v>33344003</v>
      </c>
      <c r="K54" s="25">
        <v>34811139</v>
      </c>
    </row>
    <row r="55" spans="1:11" ht="13.5">
      <c r="A55" s="22" t="s">
        <v>55</v>
      </c>
      <c r="B55" s="6">
        <v>-485345</v>
      </c>
      <c r="C55" s="6">
        <v>18023367</v>
      </c>
      <c r="D55" s="23">
        <v>20528908</v>
      </c>
      <c r="E55" s="24">
        <v>12123651</v>
      </c>
      <c r="F55" s="6">
        <v>10346926</v>
      </c>
      <c r="G55" s="25">
        <v>10346926</v>
      </c>
      <c r="H55" s="26">
        <v>-2263144</v>
      </c>
      <c r="I55" s="24">
        <v>11850000</v>
      </c>
      <c r="J55" s="6">
        <v>12347700</v>
      </c>
      <c r="K55" s="25">
        <v>12890996</v>
      </c>
    </row>
    <row r="56" spans="1:11" ht="13.5">
      <c r="A56" s="22" t="s">
        <v>56</v>
      </c>
      <c r="B56" s="6">
        <v>29193</v>
      </c>
      <c r="C56" s="6">
        <v>715499</v>
      </c>
      <c r="D56" s="23">
        <v>488412</v>
      </c>
      <c r="E56" s="24">
        <v>1476633</v>
      </c>
      <c r="F56" s="6">
        <v>1497938</v>
      </c>
      <c r="G56" s="25">
        <v>1497938</v>
      </c>
      <c r="H56" s="26">
        <v>743513</v>
      </c>
      <c r="I56" s="24">
        <v>1905023</v>
      </c>
      <c r="J56" s="6">
        <v>1985034</v>
      </c>
      <c r="K56" s="25">
        <v>2072375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1.2358995803735708</v>
      </c>
      <c r="E70" s="5">
        <f t="shared" si="8"/>
        <v>0.6871079793352841</v>
      </c>
      <c r="F70" s="5">
        <f t="shared" si="8"/>
        <v>0.48892306484710885</v>
      </c>
      <c r="G70" s="5">
        <f t="shared" si="8"/>
        <v>0.48892306484710885</v>
      </c>
      <c r="H70" s="5">
        <f t="shared" si="8"/>
        <v>-1.352929144245744</v>
      </c>
      <c r="I70" s="5">
        <f t="shared" si="8"/>
        <v>0.6020737872013612</v>
      </c>
      <c r="J70" s="5">
        <f t="shared" si="8"/>
        <v>0.6020737218110978</v>
      </c>
      <c r="K70" s="5">
        <f t="shared" si="8"/>
        <v>0.6020737555242185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40386572</v>
      </c>
      <c r="E71" s="2">
        <f t="shared" si="9"/>
        <v>23358468</v>
      </c>
      <c r="F71" s="2">
        <f t="shared" si="9"/>
        <v>15360250</v>
      </c>
      <c r="G71" s="2">
        <f t="shared" si="9"/>
        <v>15360250</v>
      </c>
      <c r="H71" s="2">
        <f t="shared" si="9"/>
        <v>-40386572</v>
      </c>
      <c r="I71" s="2">
        <f t="shared" si="9"/>
        <v>19504373</v>
      </c>
      <c r="J71" s="2">
        <f t="shared" si="9"/>
        <v>20323556</v>
      </c>
      <c r="K71" s="2">
        <f t="shared" si="9"/>
        <v>21217792</v>
      </c>
    </row>
    <row r="72" spans="1:11" ht="12.75" hidden="1">
      <c r="A72" s="1" t="s">
        <v>136</v>
      </c>
      <c r="B72" s="2">
        <f>+B77</f>
        <v>1263728</v>
      </c>
      <c r="C72" s="2">
        <f aca="true" t="shared" si="10" ref="C72:K72">+C77</f>
        <v>31443650</v>
      </c>
      <c r="D72" s="2">
        <f t="shared" si="10"/>
        <v>32677875</v>
      </c>
      <c r="E72" s="2">
        <f t="shared" si="10"/>
        <v>33995338</v>
      </c>
      <c r="F72" s="2">
        <f t="shared" si="10"/>
        <v>31416497</v>
      </c>
      <c r="G72" s="2">
        <f t="shared" si="10"/>
        <v>31416497</v>
      </c>
      <c r="H72" s="2">
        <f t="shared" si="10"/>
        <v>29851210</v>
      </c>
      <c r="I72" s="2">
        <f t="shared" si="10"/>
        <v>32395320</v>
      </c>
      <c r="J72" s="2">
        <f t="shared" si="10"/>
        <v>33755926</v>
      </c>
      <c r="K72" s="2">
        <f t="shared" si="10"/>
        <v>35241184</v>
      </c>
    </row>
    <row r="73" spans="1:11" ht="12.75" hidden="1">
      <c r="A73" s="1" t="s">
        <v>137</v>
      </c>
      <c r="B73" s="2">
        <f>+B74</f>
        <v>26205537.333333336</v>
      </c>
      <c r="C73" s="2">
        <f aca="true" t="shared" si="11" ref="C73:K73">+(C78+C80+C81+C82)-(B78+B80+B81+B82)</f>
        <v>16634192</v>
      </c>
      <c r="D73" s="2">
        <f t="shared" si="11"/>
        <v>28071261</v>
      </c>
      <c r="E73" s="2">
        <f t="shared" si="11"/>
        <v>-17919742</v>
      </c>
      <c r="F73" s="2">
        <f>+(F78+F80+F81+F82)-(D78+D80+D81+D82)</f>
        <v>45463979</v>
      </c>
      <c r="G73" s="2">
        <f>+(G78+G80+G81+G82)-(D78+D80+D81+D82)</f>
        <v>45463979</v>
      </c>
      <c r="H73" s="2">
        <f>+(H78+H80+H81+H82)-(D78+D80+D81+D82)</f>
        <v>-41367503</v>
      </c>
      <c r="I73" s="2">
        <f>+(I78+I80+I81+I82)-(E78+E80+E81+E82)</f>
        <v>58740253</v>
      </c>
      <c r="J73" s="2">
        <f t="shared" si="11"/>
        <v>3448147</v>
      </c>
      <c r="K73" s="2">
        <f t="shared" si="11"/>
        <v>3764063</v>
      </c>
    </row>
    <row r="74" spans="1:11" ht="12.75" hidden="1">
      <c r="A74" s="1" t="s">
        <v>138</v>
      </c>
      <c r="B74" s="2">
        <f>+TREND(C74:E74)</f>
        <v>26205537.333333336</v>
      </c>
      <c r="C74" s="2">
        <f>+C73</f>
        <v>16634192</v>
      </c>
      <c r="D74" s="2">
        <f aca="true" t="shared" si="12" ref="D74:K74">+D73</f>
        <v>28071261</v>
      </c>
      <c r="E74" s="2">
        <f t="shared" si="12"/>
        <v>-17919742</v>
      </c>
      <c r="F74" s="2">
        <f t="shared" si="12"/>
        <v>45463979</v>
      </c>
      <c r="G74" s="2">
        <f t="shared" si="12"/>
        <v>45463979</v>
      </c>
      <c r="H74" s="2">
        <f t="shared" si="12"/>
        <v>-41367503</v>
      </c>
      <c r="I74" s="2">
        <f t="shared" si="12"/>
        <v>58740253</v>
      </c>
      <c r="J74" s="2">
        <f t="shared" si="12"/>
        <v>3448147</v>
      </c>
      <c r="K74" s="2">
        <f t="shared" si="12"/>
        <v>3764063</v>
      </c>
    </row>
    <row r="75" spans="1:11" ht="12.75" hidden="1">
      <c r="A75" s="1" t="s">
        <v>139</v>
      </c>
      <c r="B75" s="2">
        <f>+B84-(((B80+B81+B78)*B70)-B79)</f>
        <v>12309150</v>
      </c>
      <c r="C75" s="2">
        <f aca="true" t="shared" si="13" ref="C75:K75">+C84-(((C80+C81+C78)*C70)-C79)</f>
        <v>-13608072</v>
      </c>
      <c r="D75" s="2">
        <f t="shared" si="13"/>
        <v>-53753332.554451965</v>
      </c>
      <c r="E75" s="2">
        <f t="shared" si="13"/>
        <v>-16049789.747847896</v>
      </c>
      <c r="F75" s="2">
        <f t="shared" si="13"/>
        <v>-280419287.8974272</v>
      </c>
      <c r="G75" s="2">
        <f t="shared" si="13"/>
        <v>-280419287.8974272</v>
      </c>
      <c r="H75" s="2">
        <f t="shared" si="13"/>
        <v>45110649.897922866</v>
      </c>
      <c r="I75" s="2">
        <f t="shared" si="13"/>
        <v>-47978736.87685792</v>
      </c>
      <c r="J75" s="2">
        <f t="shared" si="13"/>
        <v>102788368.7939573</v>
      </c>
      <c r="K75" s="2">
        <f t="shared" si="13"/>
        <v>107311054.36346565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1263728</v>
      </c>
      <c r="C77" s="3">
        <v>31443650</v>
      </c>
      <c r="D77" s="3">
        <v>32677875</v>
      </c>
      <c r="E77" s="3">
        <v>33995338</v>
      </c>
      <c r="F77" s="3">
        <v>31416497</v>
      </c>
      <c r="G77" s="3">
        <v>31416497</v>
      </c>
      <c r="H77" s="3">
        <v>29851210</v>
      </c>
      <c r="I77" s="3">
        <v>32395320</v>
      </c>
      <c r="J77" s="3">
        <v>33755926</v>
      </c>
      <c r="K77" s="3">
        <v>35241184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15488652</v>
      </c>
      <c r="C79" s="3">
        <v>-6244518</v>
      </c>
      <c r="D79" s="3">
        <v>17855464</v>
      </c>
      <c r="E79" s="3">
        <v>0</v>
      </c>
      <c r="F79" s="3">
        <v>-43091981</v>
      </c>
      <c r="G79" s="3">
        <v>-43091981</v>
      </c>
      <c r="H79" s="3">
        <v>49650187</v>
      </c>
      <c r="I79" s="3">
        <v>1450751</v>
      </c>
      <c r="J79" s="3">
        <v>154293890</v>
      </c>
      <c r="K79" s="3">
        <v>161082822</v>
      </c>
    </row>
    <row r="80" spans="1:11" ht="12.75" hidden="1">
      <c r="A80" s="1" t="s">
        <v>68</v>
      </c>
      <c r="B80" s="3">
        <v>-4477729</v>
      </c>
      <c r="C80" s="3">
        <v>15851812</v>
      </c>
      <c r="D80" s="3">
        <v>37020662</v>
      </c>
      <c r="E80" s="3">
        <v>13642120</v>
      </c>
      <c r="F80" s="3">
        <v>58900593</v>
      </c>
      <c r="G80" s="3">
        <v>58900593</v>
      </c>
      <c r="H80" s="3">
        <v>9081136</v>
      </c>
      <c r="I80" s="3">
        <v>67326420</v>
      </c>
      <c r="J80" s="3">
        <v>70154129</v>
      </c>
      <c r="K80" s="3">
        <v>73240912</v>
      </c>
    </row>
    <row r="81" spans="1:11" ht="12.75" hidden="1">
      <c r="A81" s="1" t="s">
        <v>69</v>
      </c>
      <c r="B81" s="3">
        <v>1050486</v>
      </c>
      <c r="C81" s="3">
        <v>-2640479</v>
      </c>
      <c r="D81" s="3">
        <v>4139634</v>
      </c>
      <c r="E81" s="3">
        <v>9716348</v>
      </c>
      <c r="F81" s="3">
        <v>27841596</v>
      </c>
      <c r="G81" s="3">
        <v>27841596</v>
      </c>
      <c r="H81" s="3">
        <v>-9170429</v>
      </c>
      <c r="I81" s="3">
        <v>14772301</v>
      </c>
      <c r="J81" s="3">
        <v>15392739</v>
      </c>
      <c r="K81" s="3">
        <v>16070019</v>
      </c>
    </row>
    <row r="82" spans="1:11" ht="12.75" hidden="1">
      <c r="A82" s="1" t="s">
        <v>70</v>
      </c>
      <c r="B82" s="3">
        <v>0</v>
      </c>
      <c r="C82" s="3">
        <v>-4384</v>
      </c>
      <c r="D82" s="3">
        <v>117914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40386572</v>
      </c>
      <c r="E83" s="3">
        <v>23358468</v>
      </c>
      <c r="F83" s="3">
        <v>15360250</v>
      </c>
      <c r="G83" s="3">
        <v>15360250</v>
      </c>
      <c r="H83" s="3">
        <v>-40386572</v>
      </c>
      <c r="I83" s="3">
        <v>19504373</v>
      </c>
      <c r="J83" s="3">
        <v>20323556</v>
      </c>
      <c r="K83" s="3">
        <v>21217792</v>
      </c>
    </row>
    <row r="84" spans="1:11" ht="12.75" hidden="1">
      <c r="A84" s="1" t="s">
        <v>72</v>
      </c>
      <c r="B84" s="3">
        <v>-3179502</v>
      </c>
      <c r="C84" s="3">
        <v>-7363554</v>
      </c>
      <c r="D84" s="3">
        <v>-20738804</v>
      </c>
      <c r="E84" s="3">
        <v>0</v>
      </c>
      <c r="F84" s="3">
        <v>-194917050</v>
      </c>
      <c r="G84" s="3">
        <v>-194917050</v>
      </c>
      <c r="H84" s="3">
        <v>-4418730</v>
      </c>
      <c r="I84" s="3">
        <v>0</v>
      </c>
      <c r="J84" s="3">
        <v>0</v>
      </c>
      <c r="K84" s="3">
        <v>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124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8703555</v>
      </c>
      <c r="C5" s="6">
        <v>7301199</v>
      </c>
      <c r="D5" s="23">
        <v>9820443</v>
      </c>
      <c r="E5" s="24">
        <v>9236767</v>
      </c>
      <c r="F5" s="6">
        <v>9392559</v>
      </c>
      <c r="G5" s="25">
        <v>9392559</v>
      </c>
      <c r="H5" s="26">
        <v>9471659</v>
      </c>
      <c r="I5" s="24">
        <v>10865221</v>
      </c>
      <c r="J5" s="6">
        <v>11321562</v>
      </c>
      <c r="K5" s="25">
        <v>11819708</v>
      </c>
    </row>
    <row r="6" spans="1:11" ht="13.5">
      <c r="A6" s="22" t="s">
        <v>18</v>
      </c>
      <c r="B6" s="6">
        <v>2711294</v>
      </c>
      <c r="C6" s="6">
        <v>2811466</v>
      </c>
      <c r="D6" s="23">
        <v>2692111</v>
      </c>
      <c r="E6" s="24">
        <v>2753127</v>
      </c>
      <c r="F6" s="6">
        <v>2818816</v>
      </c>
      <c r="G6" s="25">
        <v>2818816</v>
      </c>
      <c r="H6" s="26">
        <v>2903070</v>
      </c>
      <c r="I6" s="24">
        <v>3090601</v>
      </c>
      <c r="J6" s="6">
        <v>3220408</v>
      </c>
      <c r="K6" s="25">
        <v>3362105</v>
      </c>
    </row>
    <row r="7" spans="1:11" ht="13.5">
      <c r="A7" s="22" t="s">
        <v>19</v>
      </c>
      <c r="B7" s="6">
        <v>13233979</v>
      </c>
      <c r="C7" s="6">
        <v>14016480</v>
      </c>
      <c r="D7" s="23">
        <v>13027986</v>
      </c>
      <c r="E7" s="24">
        <v>11054951</v>
      </c>
      <c r="F7" s="6">
        <v>10934951</v>
      </c>
      <c r="G7" s="25">
        <v>10934951</v>
      </c>
      <c r="H7" s="26">
        <v>10007185</v>
      </c>
      <c r="I7" s="24">
        <v>6191842</v>
      </c>
      <c r="J7" s="6">
        <v>6451899</v>
      </c>
      <c r="K7" s="25">
        <v>6735783</v>
      </c>
    </row>
    <row r="8" spans="1:11" ht="13.5">
      <c r="A8" s="22" t="s">
        <v>20</v>
      </c>
      <c r="B8" s="6">
        <v>167041579</v>
      </c>
      <c r="C8" s="6">
        <v>174949547</v>
      </c>
      <c r="D8" s="23">
        <v>195788416</v>
      </c>
      <c r="E8" s="24">
        <v>209938000</v>
      </c>
      <c r="F8" s="6">
        <v>249150827</v>
      </c>
      <c r="G8" s="25">
        <v>249150827</v>
      </c>
      <c r="H8" s="26">
        <v>247990862</v>
      </c>
      <c r="I8" s="24">
        <v>217489000</v>
      </c>
      <c r="J8" s="6">
        <v>224680000</v>
      </c>
      <c r="K8" s="25">
        <v>219508000</v>
      </c>
    </row>
    <row r="9" spans="1:11" ht="13.5">
      <c r="A9" s="22" t="s">
        <v>21</v>
      </c>
      <c r="B9" s="6">
        <v>4451441</v>
      </c>
      <c r="C9" s="6">
        <v>5617751</v>
      </c>
      <c r="D9" s="23">
        <v>4537915</v>
      </c>
      <c r="E9" s="24">
        <v>4645912</v>
      </c>
      <c r="F9" s="6">
        <v>5482857</v>
      </c>
      <c r="G9" s="25">
        <v>5482857</v>
      </c>
      <c r="H9" s="26">
        <v>5255529</v>
      </c>
      <c r="I9" s="24">
        <v>4569361</v>
      </c>
      <c r="J9" s="6">
        <v>4761273</v>
      </c>
      <c r="K9" s="25">
        <v>4970770</v>
      </c>
    </row>
    <row r="10" spans="1:11" ht="25.5">
      <c r="A10" s="27" t="s">
        <v>128</v>
      </c>
      <c r="B10" s="28">
        <f>SUM(B5:B9)</f>
        <v>196141848</v>
      </c>
      <c r="C10" s="29">
        <f aca="true" t="shared" si="0" ref="C10:K10">SUM(C5:C9)</f>
        <v>204696443</v>
      </c>
      <c r="D10" s="30">
        <f t="shared" si="0"/>
        <v>225866871</v>
      </c>
      <c r="E10" s="28">
        <f t="shared" si="0"/>
        <v>237628757</v>
      </c>
      <c r="F10" s="29">
        <f t="shared" si="0"/>
        <v>277780010</v>
      </c>
      <c r="G10" s="31">
        <f t="shared" si="0"/>
        <v>277780010</v>
      </c>
      <c r="H10" s="32">
        <f t="shared" si="0"/>
        <v>275628305</v>
      </c>
      <c r="I10" s="28">
        <f t="shared" si="0"/>
        <v>242206025</v>
      </c>
      <c r="J10" s="29">
        <f t="shared" si="0"/>
        <v>250435142</v>
      </c>
      <c r="K10" s="31">
        <f t="shared" si="0"/>
        <v>246396366</v>
      </c>
    </row>
    <row r="11" spans="1:11" ht="13.5">
      <c r="A11" s="22" t="s">
        <v>22</v>
      </c>
      <c r="B11" s="6">
        <v>80536325</v>
      </c>
      <c r="C11" s="6">
        <v>90975243</v>
      </c>
      <c r="D11" s="23">
        <v>100894122</v>
      </c>
      <c r="E11" s="24">
        <v>108834364</v>
      </c>
      <c r="F11" s="6">
        <v>110032494</v>
      </c>
      <c r="G11" s="25">
        <v>110032494</v>
      </c>
      <c r="H11" s="26">
        <v>107563207</v>
      </c>
      <c r="I11" s="24">
        <v>118314321</v>
      </c>
      <c r="J11" s="6">
        <v>123283521</v>
      </c>
      <c r="K11" s="25">
        <v>128708003</v>
      </c>
    </row>
    <row r="12" spans="1:11" ht="13.5">
      <c r="A12" s="22" t="s">
        <v>23</v>
      </c>
      <c r="B12" s="6">
        <v>14527607</v>
      </c>
      <c r="C12" s="6">
        <v>13997428</v>
      </c>
      <c r="D12" s="23">
        <v>15964261</v>
      </c>
      <c r="E12" s="24">
        <v>18316183</v>
      </c>
      <c r="F12" s="6">
        <v>18316183</v>
      </c>
      <c r="G12" s="25">
        <v>18316183</v>
      </c>
      <c r="H12" s="26">
        <v>16267343</v>
      </c>
      <c r="I12" s="24">
        <v>18980271</v>
      </c>
      <c r="J12" s="6">
        <v>19777445</v>
      </c>
      <c r="K12" s="25">
        <v>20647649</v>
      </c>
    </row>
    <row r="13" spans="1:11" ht="13.5">
      <c r="A13" s="22" t="s">
        <v>129</v>
      </c>
      <c r="B13" s="6">
        <v>46720498</v>
      </c>
      <c r="C13" s="6">
        <v>46667959</v>
      </c>
      <c r="D13" s="23">
        <v>37862958</v>
      </c>
      <c r="E13" s="24">
        <v>56692976</v>
      </c>
      <c r="F13" s="6">
        <v>47235016</v>
      </c>
      <c r="G13" s="25">
        <v>47235016</v>
      </c>
      <c r="H13" s="26">
        <v>36229254</v>
      </c>
      <c r="I13" s="24">
        <v>51913305</v>
      </c>
      <c r="J13" s="6">
        <v>54093664</v>
      </c>
      <c r="K13" s="25">
        <v>56473787</v>
      </c>
    </row>
    <row r="14" spans="1:11" ht="13.5">
      <c r="A14" s="22" t="s">
        <v>24</v>
      </c>
      <c r="B14" s="6">
        <v>1114821</v>
      </c>
      <c r="C14" s="6">
        <v>1699458</v>
      </c>
      <c r="D14" s="23">
        <v>772539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130</v>
      </c>
      <c r="B15" s="6">
        <v>1886777</v>
      </c>
      <c r="C15" s="6">
        <v>1684150</v>
      </c>
      <c r="D15" s="23">
        <v>1493737</v>
      </c>
      <c r="E15" s="24">
        <v>6550000</v>
      </c>
      <c r="F15" s="6">
        <v>4400000</v>
      </c>
      <c r="G15" s="25">
        <v>4400000</v>
      </c>
      <c r="H15" s="26">
        <v>1619900</v>
      </c>
      <c r="I15" s="24">
        <v>8130000</v>
      </c>
      <c r="J15" s="6">
        <v>8471460</v>
      </c>
      <c r="K15" s="25">
        <v>8844207</v>
      </c>
    </row>
    <row r="16" spans="1:11" ht="13.5">
      <c r="A16" s="22" t="s">
        <v>20</v>
      </c>
      <c r="B16" s="6">
        <v>411475</v>
      </c>
      <c r="C16" s="6">
        <v>4584943</v>
      </c>
      <c r="D16" s="23">
        <v>254280</v>
      </c>
      <c r="E16" s="24">
        <v>150000</v>
      </c>
      <c r="F16" s="6">
        <v>150000</v>
      </c>
      <c r="G16" s="25">
        <v>150000</v>
      </c>
      <c r="H16" s="26">
        <v>145000</v>
      </c>
      <c r="I16" s="24">
        <v>180000</v>
      </c>
      <c r="J16" s="6">
        <v>187560</v>
      </c>
      <c r="K16" s="25">
        <v>195813</v>
      </c>
    </row>
    <row r="17" spans="1:11" ht="13.5">
      <c r="A17" s="22" t="s">
        <v>25</v>
      </c>
      <c r="B17" s="6">
        <v>71900285</v>
      </c>
      <c r="C17" s="6">
        <v>81474701</v>
      </c>
      <c r="D17" s="23">
        <v>69041648</v>
      </c>
      <c r="E17" s="24">
        <v>122827000</v>
      </c>
      <c r="F17" s="6">
        <v>125333977</v>
      </c>
      <c r="G17" s="25">
        <v>125333977</v>
      </c>
      <c r="H17" s="26">
        <v>80533787</v>
      </c>
      <c r="I17" s="24">
        <v>138182800</v>
      </c>
      <c r="J17" s="6">
        <v>143986478</v>
      </c>
      <c r="K17" s="25">
        <v>150321849</v>
      </c>
    </row>
    <row r="18" spans="1:11" ht="13.5">
      <c r="A18" s="33" t="s">
        <v>26</v>
      </c>
      <c r="B18" s="34">
        <f>SUM(B11:B17)</f>
        <v>217097788</v>
      </c>
      <c r="C18" s="35">
        <f aca="true" t="shared" si="1" ref="C18:K18">SUM(C11:C17)</f>
        <v>241083882</v>
      </c>
      <c r="D18" s="36">
        <f t="shared" si="1"/>
        <v>226283545</v>
      </c>
      <c r="E18" s="34">
        <f t="shared" si="1"/>
        <v>313370523</v>
      </c>
      <c r="F18" s="35">
        <f t="shared" si="1"/>
        <v>305467670</v>
      </c>
      <c r="G18" s="37">
        <f t="shared" si="1"/>
        <v>305467670</v>
      </c>
      <c r="H18" s="38">
        <f t="shared" si="1"/>
        <v>242358491</v>
      </c>
      <c r="I18" s="34">
        <f t="shared" si="1"/>
        <v>335700697</v>
      </c>
      <c r="J18" s="35">
        <f t="shared" si="1"/>
        <v>349800128</v>
      </c>
      <c r="K18" s="37">
        <f t="shared" si="1"/>
        <v>365191308</v>
      </c>
    </row>
    <row r="19" spans="1:11" ht="13.5">
      <c r="A19" s="33" t="s">
        <v>27</v>
      </c>
      <c r="B19" s="39">
        <f>+B10-B18</f>
        <v>-20955940</v>
      </c>
      <c r="C19" s="40">
        <f aca="true" t="shared" si="2" ref="C19:K19">+C10-C18</f>
        <v>-36387439</v>
      </c>
      <c r="D19" s="41">
        <f t="shared" si="2"/>
        <v>-416674</v>
      </c>
      <c r="E19" s="39">
        <f t="shared" si="2"/>
        <v>-75741766</v>
      </c>
      <c r="F19" s="40">
        <f t="shared" si="2"/>
        <v>-27687660</v>
      </c>
      <c r="G19" s="42">
        <f t="shared" si="2"/>
        <v>-27687660</v>
      </c>
      <c r="H19" s="43">
        <f t="shared" si="2"/>
        <v>33269814</v>
      </c>
      <c r="I19" s="39">
        <f t="shared" si="2"/>
        <v>-93494672</v>
      </c>
      <c r="J19" s="40">
        <f t="shared" si="2"/>
        <v>-99364986</v>
      </c>
      <c r="K19" s="42">
        <f t="shared" si="2"/>
        <v>-118794942</v>
      </c>
    </row>
    <row r="20" spans="1:11" ht="25.5">
      <c r="A20" s="44" t="s">
        <v>28</v>
      </c>
      <c r="B20" s="45">
        <v>44307097</v>
      </c>
      <c r="C20" s="46">
        <v>52702422</v>
      </c>
      <c r="D20" s="47">
        <v>43412955</v>
      </c>
      <c r="E20" s="45">
        <v>43097000</v>
      </c>
      <c r="F20" s="46">
        <v>78618192</v>
      </c>
      <c r="G20" s="48">
        <v>78618192</v>
      </c>
      <c r="H20" s="49">
        <v>75987600</v>
      </c>
      <c r="I20" s="45">
        <v>56672000</v>
      </c>
      <c r="J20" s="46">
        <v>69281000</v>
      </c>
      <c r="K20" s="48">
        <v>61499000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23351157</v>
      </c>
      <c r="C22" s="58">
        <f aca="true" t="shared" si="3" ref="C22:K22">SUM(C19:C21)</f>
        <v>16314983</v>
      </c>
      <c r="D22" s="59">
        <f t="shared" si="3"/>
        <v>42996281</v>
      </c>
      <c r="E22" s="57">
        <f t="shared" si="3"/>
        <v>-32644766</v>
      </c>
      <c r="F22" s="58">
        <f t="shared" si="3"/>
        <v>50930532</v>
      </c>
      <c r="G22" s="60">
        <f t="shared" si="3"/>
        <v>50930532</v>
      </c>
      <c r="H22" s="61">
        <f t="shared" si="3"/>
        <v>109257414</v>
      </c>
      <c r="I22" s="57">
        <f t="shared" si="3"/>
        <v>-36822672</v>
      </c>
      <c r="J22" s="58">
        <f t="shared" si="3"/>
        <v>-30083986</v>
      </c>
      <c r="K22" s="60">
        <f t="shared" si="3"/>
        <v>-57295942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23351157</v>
      </c>
      <c r="C24" s="40">
        <f aca="true" t="shared" si="4" ref="C24:K24">SUM(C22:C23)</f>
        <v>16314983</v>
      </c>
      <c r="D24" s="41">
        <f t="shared" si="4"/>
        <v>42996281</v>
      </c>
      <c r="E24" s="39">
        <f t="shared" si="4"/>
        <v>-32644766</v>
      </c>
      <c r="F24" s="40">
        <f t="shared" si="4"/>
        <v>50930532</v>
      </c>
      <c r="G24" s="42">
        <f t="shared" si="4"/>
        <v>50930532</v>
      </c>
      <c r="H24" s="43">
        <f t="shared" si="4"/>
        <v>109257414</v>
      </c>
      <c r="I24" s="39">
        <f t="shared" si="4"/>
        <v>-36822672</v>
      </c>
      <c r="J24" s="40">
        <f t="shared" si="4"/>
        <v>-30083986</v>
      </c>
      <c r="K24" s="42">
        <f t="shared" si="4"/>
        <v>-57295942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21242131</v>
      </c>
      <c r="C27" s="7">
        <v>47953363</v>
      </c>
      <c r="D27" s="69">
        <v>52986859</v>
      </c>
      <c r="E27" s="70">
        <v>95592000</v>
      </c>
      <c r="F27" s="7">
        <v>125252557</v>
      </c>
      <c r="G27" s="71">
        <v>125252557</v>
      </c>
      <c r="H27" s="72">
        <v>104201955</v>
      </c>
      <c r="I27" s="70">
        <v>120404000</v>
      </c>
      <c r="J27" s="7">
        <v>69281000</v>
      </c>
      <c r="K27" s="71">
        <v>61499000</v>
      </c>
    </row>
    <row r="28" spans="1:11" ht="13.5">
      <c r="A28" s="73" t="s">
        <v>33</v>
      </c>
      <c r="B28" s="6">
        <v>17736414</v>
      </c>
      <c r="C28" s="6">
        <v>28109733</v>
      </c>
      <c r="D28" s="23">
        <v>36101305</v>
      </c>
      <c r="E28" s="24">
        <v>43097000</v>
      </c>
      <c r="F28" s="6">
        <v>78618192</v>
      </c>
      <c r="G28" s="25">
        <v>78618192</v>
      </c>
      <c r="H28" s="26">
        <v>0</v>
      </c>
      <c r="I28" s="24">
        <v>56672000</v>
      </c>
      <c r="J28" s="6">
        <v>69281000</v>
      </c>
      <c r="K28" s="25">
        <v>61499000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19755872</v>
      </c>
      <c r="D31" s="23">
        <v>16859744</v>
      </c>
      <c r="E31" s="24">
        <v>52495000</v>
      </c>
      <c r="F31" s="6">
        <v>46634365</v>
      </c>
      <c r="G31" s="25">
        <v>46634365</v>
      </c>
      <c r="H31" s="26">
        <v>0</v>
      </c>
      <c r="I31" s="24">
        <v>63732000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17736414</v>
      </c>
      <c r="C32" s="7">
        <f aca="true" t="shared" si="5" ref="C32:K32">SUM(C28:C31)</f>
        <v>47865605</v>
      </c>
      <c r="D32" s="69">
        <f t="shared" si="5"/>
        <v>52961049</v>
      </c>
      <c r="E32" s="70">
        <f t="shared" si="5"/>
        <v>95592000</v>
      </c>
      <c r="F32" s="7">
        <f t="shared" si="5"/>
        <v>125252557</v>
      </c>
      <c r="G32" s="71">
        <f t="shared" si="5"/>
        <v>125252557</v>
      </c>
      <c r="H32" s="72">
        <f t="shared" si="5"/>
        <v>0</v>
      </c>
      <c r="I32" s="70">
        <f t="shared" si="5"/>
        <v>120404000</v>
      </c>
      <c r="J32" s="7">
        <f t="shared" si="5"/>
        <v>69281000</v>
      </c>
      <c r="K32" s="71">
        <f t="shared" si="5"/>
        <v>61499000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203799912</v>
      </c>
      <c r="C35" s="6">
        <v>180181535</v>
      </c>
      <c r="D35" s="23">
        <v>225397250</v>
      </c>
      <c r="E35" s="24">
        <v>-128236766</v>
      </c>
      <c r="F35" s="6">
        <v>225873096</v>
      </c>
      <c r="G35" s="25">
        <v>225873096</v>
      </c>
      <c r="H35" s="26">
        <v>247813358</v>
      </c>
      <c r="I35" s="24">
        <v>135132185</v>
      </c>
      <c r="J35" s="6">
        <v>81389404</v>
      </c>
      <c r="K35" s="25">
        <v>10224016</v>
      </c>
    </row>
    <row r="36" spans="1:11" ht="13.5">
      <c r="A36" s="22" t="s">
        <v>39</v>
      </c>
      <c r="B36" s="6">
        <v>445008877</v>
      </c>
      <c r="C36" s="6">
        <v>467240225</v>
      </c>
      <c r="D36" s="23">
        <v>474623841</v>
      </c>
      <c r="E36" s="24">
        <v>95592000</v>
      </c>
      <c r="F36" s="6">
        <v>493685730</v>
      </c>
      <c r="G36" s="25">
        <v>493685730</v>
      </c>
      <c r="H36" s="26">
        <v>539064925</v>
      </c>
      <c r="I36" s="24">
        <v>608311441</v>
      </c>
      <c r="J36" s="6">
        <v>623498777</v>
      </c>
      <c r="K36" s="25">
        <v>628523990</v>
      </c>
    </row>
    <row r="37" spans="1:11" ht="13.5">
      <c r="A37" s="22" t="s">
        <v>40</v>
      </c>
      <c r="B37" s="6">
        <v>45823340</v>
      </c>
      <c r="C37" s="6">
        <v>27731194</v>
      </c>
      <c r="D37" s="23">
        <v>61617836</v>
      </c>
      <c r="E37" s="24">
        <v>0</v>
      </c>
      <c r="F37" s="6">
        <v>26974037</v>
      </c>
      <c r="G37" s="25">
        <v>26974037</v>
      </c>
      <c r="H37" s="26">
        <v>18266810</v>
      </c>
      <c r="I37" s="24">
        <v>18026978</v>
      </c>
      <c r="J37" s="6">
        <v>9555516</v>
      </c>
      <c r="K37" s="25">
        <v>711293</v>
      </c>
    </row>
    <row r="38" spans="1:11" ht="13.5">
      <c r="A38" s="22" t="s">
        <v>41</v>
      </c>
      <c r="B38" s="6">
        <v>7697965</v>
      </c>
      <c r="C38" s="6">
        <v>6292771</v>
      </c>
      <c r="D38" s="23">
        <v>6411399</v>
      </c>
      <c r="E38" s="24">
        <v>0</v>
      </c>
      <c r="F38" s="6">
        <v>6339770</v>
      </c>
      <c r="G38" s="25">
        <v>6339770</v>
      </c>
      <c r="H38" s="26">
        <v>7424431</v>
      </c>
      <c r="I38" s="24">
        <v>6339770</v>
      </c>
      <c r="J38" s="6">
        <v>6339770</v>
      </c>
      <c r="K38" s="25">
        <v>6339770</v>
      </c>
    </row>
    <row r="39" spans="1:11" ht="13.5">
      <c r="A39" s="22" t="s">
        <v>42</v>
      </c>
      <c r="B39" s="6">
        <v>571936338</v>
      </c>
      <c r="C39" s="6">
        <v>597082827</v>
      </c>
      <c r="D39" s="23">
        <v>588995579</v>
      </c>
      <c r="E39" s="24">
        <v>0</v>
      </c>
      <c r="F39" s="6">
        <v>686245023</v>
      </c>
      <c r="G39" s="25">
        <v>686245023</v>
      </c>
      <c r="H39" s="26">
        <v>761187040</v>
      </c>
      <c r="I39" s="24">
        <v>719076873</v>
      </c>
      <c r="J39" s="6">
        <v>688992887</v>
      </c>
      <c r="K39" s="25">
        <v>631696926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142122</v>
      </c>
      <c r="C42" s="6">
        <v>77634531</v>
      </c>
      <c r="D42" s="23">
        <v>138712347</v>
      </c>
      <c r="E42" s="24">
        <v>255730600</v>
      </c>
      <c r="F42" s="6">
        <v>86176099</v>
      </c>
      <c r="G42" s="25">
        <v>86176099</v>
      </c>
      <c r="H42" s="26">
        <v>324834027</v>
      </c>
      <c r="I42" s="24">
        <v>-2635011</v>
      </c>
      <c r="J42" s="6">
        <v>5539557</v>
      </c>
      <c r="K42" s="25">
        <v>-20104990</v>
      </c>
    </row>
    <row r="43" spans="1:11" ht="13.5">
      <c r="A43" s="22" t="s">
        <v>45</v>
      </c>
      <c r="B43" s="6">
        <v>-59852041</v>
      </c>
      <c r="C43" s="6">
        <v>-73570362</v>
      </c>
      <c r="D43" s="23">
        <v>-57832680</v>
      </c>
      <c r="E43" s="24">
        <v>-95592000</v>
      </c>
      <c r="F43" s="6">
        <v>-125252557</v>
      </c>
      <c r="G43" s="25">
        <v>-125252557</v>
      </c>
      <c r="H43" s="26">
        <v>-105491365</v>
      </c>
      <c r="I43" s="24">
        <v>-120404000</v>
      </c>
      <c r="J43" s="6">
        <v>-69281000</v>
      </c>
      <c r="K43" s="25">
        <v>-61499000</v>
      </c>
    </row>
    <row r="44" spans="1:11" ht="13.5">
      <c r="A44" s="22" t="s">
        <v>46</v>
      </c>
      <c r="B44" s="6">
        <v>0</v>
      </c>
      <c r="C44" s="6">
        <v>22830</v>
      </c>
      <c r="D44" s="23">
        <v>1500</v>
      </c>
      <c r="E44" s="24">
        <v>-24330</v>
      </c>
      <c r="F44" s="6">
        <v>22830</v>
      </c>
      <c r="G44" s="25">
        <v>22830</v>
      </c>
      <c r="H44" s="26">
        <v>-22830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115786312</v>
      </c>
      <c r="C45" s="7">
        <v>351138989</v>
      </c>
      <c r="D45" s="69">
        <v>542586116</v>
      </c>
      <c r="E45" s="70">
        <v>160114270</v>
      </c>
      <c r="F45" s="7">
        <v>207130631</v>
      </c>
      <c r="G45" s="71">
        <v>207130631</v>
      </c>
      <c r="H45" s="72">
        <v>1396379916</v>
      </c>
      <c r="I45" s="70">
        <v>105792893</v>
      </c>
      <c r="J45" s="7">
        <v>67160581</v>
      </c>
      <c r="K45" s="71">
        <v>11720307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206383389</v>
      </c>
      <c r="C48" s="6">
        <v>181488698</v>
      </c>
      <c r="D48" s="23">
        <v>229772304</v>
      </c>
      <c r="E48" s="24">
        <v>-125567010</v>
      </c>
      <c r="F48" s="6">
        <v>218042752</v>
      </c>
      <c r="G48" s="25">
        <v>218042752</v>
      </c>
      <c r="H48" s="26">
        <v>245563538</v>
      </c>
      <c r="I48" s="24">
        <v>131765746</v>
      </c>
      <c r="J48" s="6">
        <v>94188018</v>
      </c>
      <c r="K48" s="25">
        <v>39898948</v>
      </c>
    </row>
    <row r="49" spans="1:11" ht="13.5">
      <c r="A49" s="22" t="s">
        <v>50</v>
      </c>
      <c r="B49" s="6">
        <f>+B75</f>
        <v>114416715.93162599</v>
      </c>
      <c r="C49" s="6">
        <f aca="true" t="shared" si="6" ref="C49:K49">+C75</f>
        <v>54055900.43047641</v>
      </c>
      <c r="D49" s="23">
        <f t="shared" si="6"/>
        <v>90656521.41657129</v>
      </c>
      <c r="E49" s="24">
        <f t="shared" si="6"/>
        <v>446142.54785872356</v>
      </c>
      <c r="F49" s="6">
        <f t="shared" si="6"/>
        <v>53135944.6498926</v>
      </c>
      <c r="G49" s="25">
        <f t="shared" si="6"/>
        <v>53135944.6498926</v>
      </c>
      <c r="H49" s="26">
        <f t="shared" si="6"/>
        <v>32344233.75704667</v>
      </c>
      <c r="I49" s="24">
        <f t="shared" si="6"/>
        <v>47331158.14099628</v>
      </c>
      <c r="J49" s="6">
        <f t="shared" si="6"/>
        <v>50036783.81751503</v>
      </c>
      <c r="K49" s="25">
        <f t="shared" si="6"/>
        <v>52861443.968982466</v>
      </c>
    </row>
    <row r="50" spans="1:11" ht="13.5">
      <c r="A50" s="33" t="s">
        <v>51</v>
      </c>
      <c r="B50" s="7">
        <f>+B48-B49</f>
        <v>91966673.06837401</v>
      </c>
      <c r="C50" s="7">
        <f aca="true" t="shared" si="7" ref="C50:K50">+C48-C49</f>
        <v>127432797.56952359</v>
      </c>
      <c r="D50" s="69">
        <f t="shared" si="7"/>
        <v>139115782.5834287</v>
      </c>
      <c r="E50" s="70">
        <f t="shared" si="7"/>
        <v>-126013152.54785873</v>
      </c>
      <c r="F50" s="7">
        <f t="shared" si="7"/>
        <v>164906807.3501074</v>
      </c>
      <c r="G50" s="71">
        <f t="shared" si="7"/>
        <v>164906807.3501074</v>
      </c>
      <c r="H50" s="72">
        <f t="shared" si="7"/>
        <v>213219304.24295333</v>
      </c>
      <c r="I50" s="70">
        <f t="shared" si="7"/>
        <v>84434587.85900372</v>
      </c>
      <c r="J50" s="7">
        <f t="shared" si="7"/>
        <v>44151234.18248497</v>
      </c>
      <c r="K50" s="71">
        <f t="shared" si="7"/>
        <v>-12962495.968982466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403034982</v>
      </c>
      <c r="C53" s="6">
        <v>402847847</v>
      </c>
      <c r="D53" s="23">
        <v>419626479</v>
      </c>
      <c r="E53" s="24">
        <v>13745000</v>
      </c>
      <c r="F53" s="6">
        <v>326404666</v>
      </c>
      <c r="G53" s="25">
        <v>326404666</v>
      </c>
      <c r="H53" s="26">
        <v>340147154</v>
      </c>
      <c r="I53" s="24">
        <v>452047062</v>
      </c>
      <c r="J53" s="6">
        <v>397953398</v>
      </c>
      <c r="K53" s="25">
        <v>341479611</v>
      </c>
    </row>
    <row r="54" spans="1:11" ht="13.5">
      <c r="A54" s="22" t="s">
        <v>54</v>
      </c>
      <c r="B54" s="6">
        <v>0</v>
      </c>
      <c r="C54" s="6">
        <v>46667959</v>
      </c>
      <c r="D54" s="23">
        <v>35668067</v>
      </c>
      <c r="E54" s="24">
        <v>56692976</v>
      </c>
      <c r="F54" s="6">
        <v>47235016</v>
      </c>
      <c r="G54" s="25">
        <v>47235016</v>
      </c>
      <c r="H54" s="26">
        <v>36229254</v>
      </c>
      <c r="I54" s="24">
        <v>51913305</v>
      </c>
      <c r="J54" s="6">
        <v>54093664</v>
      </c>
      <c r="K54" s="25">
        <v>56473787</v>
      </c>
    </row>
    <row r="55" spans="1:11" ht="13.5">
      <c r="A55" s="22" t="s">
        <v>55</v>
      </c>
      <c r="B55" s="6">
        <v>320786</v>
      </c>
      <c r="C55" s="6">
        <v>-304578</v>
      </c>
      <c r="D55" s="23">
        <v>4092508</v>
      </c>
      <c r="E55" s="24">
        <v>12665000</v>
      </c>
      <c r="F55" s="6">
        <v>15157270</v>
      </c>
      <c r="G55" s="25">
        <v>15157270</v>
      </c>
      <c r="H55" s="26">
        <v>16112941</v>
      </c>
      <c r="I55" s="24">
        <v>15870000</v>
      </c>
      <c r="J55" s="6">
        <v>0</v>
      </c>
      <c r="K55" s="25">
        <v>0</v>
      </c>
    </row>
    <row r="56" spans="1:11" ht="13.5">
      <c r="A56" s="22" t="s">
        <v>56</v>
      </c>
      <c r="B56" s="6">
        <v>11402607</v>
      </c>
      <c r="C56" s="6">
        <v>11490472</v>
      </c>
      <c r="D56" s="23">
        <v>9768724</v>
      </c>
      <c r="E56" s="24">
        <v>19760000</v>
      </c>
      <c r="F56" s="6">
        <v>18861600</v>
      </c>
      <c r="G56" s="25">
        <v>18861600</v>
      </c>
      <c r="H56" s="26">
        <v>10313260</v>
      </c>
      <c r="I56" s="24">
        <v>17670000</v>
      </c>
      <c r="J56" s="6">
        <v>18412140</v>
      </c>
      <c r="K56" s="25">
        <v>19222271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3283507</v>
      </c>
      <c r="D60" s="23">
        <v>0</v>
      </c>
      <c r="E60" s="24">
        <v>2669756</v>
      </c>
      <c r="F60" s="6">
        <v>2669756</v>
      </c>
      <c r="G60" s="25">
        <v>2669756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1970</v>
      </c>
      <c r="C65" s="98">
        <v>1970</v>
      </c>
      <c r="D65" s="99">
        <v>0</v>
      </c>
      <c r="E65" s="97">
        <v>1970</v>
      </c>
      <c r="F65" s="98">
        <v>1970</v>
      </c>
      <c r="G65" s="99">
        <v>1970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0.0017243937631317963</v>
      </c>
      <c r="C70" s="5">
        <f aca="true" t="shared" si="8" ref="C70:K70">IF(ISERROR(C71/C72),0,(C71/C72))</f>
        <v>0.07438049461039783</v>
      </c>
      <c r="D70" s="5">
        <f t="shared" si="8"/>
        <v>0.043264018357555244</v>
      </c>
      <c r="E70" s="5">
        <f t="shared" si="8"/>
        <v>0.1671098586757455</v>
      </c>
      <c r="F70" s="5">
        <f t="shared" si="8"/>
        <v>0.8072543620187567</v>
      </c>
      <c r="G70" s="5">
        <f t="shared" si="8"/>
        <v>0.8072543620187567</v>
      </c>
      <c r="H70" s="5">
        <f t="shared" si="8"/>
        <v>1.9010958572076218</v>
      </c>
      <c r="I70" s="5">
        <f t="shared" si="8"/>
        <v>0.6914353294397201</v>
      </c>
      <c r="J70" s="5">
        <f t="shared" si="8"/>
        <v>0.6914352458410755</v>
      </c>
      <c r="K70" s="5">
        <f t="shared" si="8"/>
        <v>0.6914353154703932</v>
      </c>
    </row>
    <row r="71" spans="1:11" ht="12.75" hidden="1">
      <c r="A71" s="1" t="s">
        <v>135</v>
      </c>
      <c r="B71" s="2">
        <f>+B83</f>
        <v>26450</v>
      </c>
      <c r="C71" s="2">
        <f aca="true" t="shared" si="9" ref="C71:K71">+C83</f>
        <v>1140500</v>
      </c>
      <c r="D71" s="2">
        <f t="shared" si="9"/>
        <v>717807</v>
      </c>
      <c r="E71" s="2">
        <f t="shared" si="9"/>
        <v>2695600</v>
      </c>
      <c r="F71" s="2">
        <f t="shared" si="9"/>
        <v>13881634</v>
      </c>
      <c r="G71" s="2">
        <f t="shared" si="9"/>
        <v>13881634</v>
      </c>
      <c r="H71" s="2">
        <f t="shared" si="9"/>
        <v>32737979</v>
      </c>
      <c r="I71" s="2">
        <f t="shared" si="9"/>
        <v>12492178</v>
      </c>
      <c r="J71" s="2">
        <f t="shared" si="9"/>
        <v>13016850</v>
      </c>
      <c r="K71" s="2">
        <f t="shared" si="9"/>
        <v>13589590</v>
      </c>
    </row>
    <row r="72" spans="1:11" ht="12.75" hidden="1">
      <c r="A72" s="1" t="s">
        <v>136</v>
      </c>
      <c r="B72" s="2">
        <f>+B77</f>
        <v>15338724</v>
      </c>
      <c r="C72" s="2">
        <f aca="true" t="shared" si="10" ref="C72:K72">+C77</f>
        <v>15333321</v>
      </c>
      <c r="D72" s="2">
        <f t="shared" si="10"/>
        <v>16591316</v>
      </c>
      <c r="E72" s="2">
        <f t="shared" si="10"/>
        <v>16130706</v>
      </c>
      <c r="F72" s="2">
        <f t="shared" si="10"/>
        <v>17196109</v>
      </c>
      <c r="G72" s="2">
        <f t="shared" si="10"/>
        <v>17196109</v>
      </c>
      <c r="H72" s="2">
        <f t="shared" si="10"/>
        <v>17220583</v>
      </c>
      <c r="I72" s="2">
        <f t="shared" si="10"/>
        <v>18067023</v>
      </c>
      <c r="J72" s="2">
        <f t="shared" si="10"/>
        <v>18825841</v>
      </c>
      <c r="K72" s="2">
        <f t="shared" si="10"/>
        <v>19654174</v>
      </c>
    </row>
    <row r="73" spans="1:11" ht="12.75" hidden="1">
      <c r="A73" s="1" t="s">
        <v>137</v>
      </c>
      <c r="B73" s="2">
        <f>+B74</f>
        <v>-243251.66666666672</v>
      </c>
      <c r="C73" s="2">
        <f aca="true" t="shared" si="11" ref="C73:K73">+(C78+C80+C81+C82)-(B78+B80+B81+B82)</f>
        <v>1276314</v>
      </c>
      <c r="D73" s="2">
        <f t="shared" si="11"/>
        <v>-3067891</v>
      </c>
      <c r="E73" s="2">
        <f t="shared" si="11"/>
        <v>1705298</v>
      </c>
      <c r="F73" s="2">
        <f>+(F78+F80+F81+F82)-(D78+D80+D81+D82)</f>
        <v>12205398</v>
      </c>
      <c r="G73" s="2">
        <f>+(G78+G80+G81+G82)-(D78+D80+D81+D82)</f>
        <v>12205398</v>
      </c>
      <c r="H73" s="2">
        <f>+(H78+H80+H81+H82)-(D78+D80+D81+D82)</f>
        <v>6844028</v>
      </c>
      <c r="I73" s="2">
        <f>+(I78+I80+I81+I82)-(E78+E80+E81+E82)</f>
        <v>6036195</v>
      </c>
      <c r="J73" s="2">
        <f t="shared" si="11"/>
        <v>-16165053</v>
      </c>
      <c r="K73" s="2">
        <f t="shared" si="11"/>
        <v>-16876318</v>
      </c>
    </row>
    <row r="74" spans="1:11" ht="12.75" hidden="1">
      <c r="A74" s="1" t="s">
        <v>138</v>
      </c>
      <c r="B74" s="2">
        <f>+TREND(C74:E74)</f>
        <v>-243251.66666666672</v>
      </c>
      <c r="C74" s="2">
        <f>+C73</f>
        <v>1276314</v>
      </c>
      <c r="D74" s="2">
        <f aca="true" t="shared" si="12" ref="D74:K74">+D73</f>
        <v>-3067891</v>
      </c>
      <c r="E74" s="2">
        <f t="shared" si="12"/>
        <v>1705298</v>
      </c>
      <c r="F74" s="2">
        <f t="shared" si="12"/>
        <v>12205398</v>
      </c>
      <c r="G74" s="2">
        <f t="shared" si="12"/>
        <v>12205398</v>
      </c>
      <c r="H74" s="2">
        <f t="shared" si="12"/>
        <v>6844028</v>
      </c>
      <c r="I74" s="2">
        <f t="shared" si="12"/>
        <v>6036195</v>
      </c>
      <c r="J74" s="2">
        <f t="shared" si="12"/>
        <v>-16165053</v>
      </c>
      <c r="K74" s="2">
        <f t="shared" si="12"/>
        <v>-16876318</v>
      </c>
    </row>
    <row r="75" spans="1:11" ht="12.75" hidden="1">
      <c r="A75" s="1" t="s">
        <v>139</v>
      </c>
      <c r="B75" s="2">
        <f>+B84-(((B80+B81+B78)*B70)-B79)</f>
        <v>114416715.93162599</v>
      </c>
      <c r="C75" s="2">
        <f aca="true" t="shared" si="13" ref="C75:K75">+C84-(((C80+C81+C78)*C70)-C79)</f>
        <v>54055900.43047641</v>
      </c>
      <c r="D75" s="2">
        <f t="shared" si="13"/>
        <v>90656521.41657129</v>
      </c>
      <c r="E75" s="2">
        <f t="shared" si="13"/>
        <v>446142.54785872356</v>
      </c>
      <c r="F75" s="2">
        <f t="shared" si="13"/>
        <v>53135944.6498926</v>
      </c>
      <c r="G75" s="2">
        <f t="shared" si="13"/>
        <v>53135944.6498926</v>
      </c>
      <c r="H75" s="2">
        <f t="shared" si="13"/>
        <v>32344233.75704667</v>
      </c>
      <c r="I75" s="2">
        <f t="shared" si="13"/>
        <v>47331158.14099628</v>
      </c>
      <c r="J75" s="2">
        <f t="shared" si="13"/>
        <v>50036783.81751503</v>
      </c>
      <c r="K75" s="2">
        <f t="shared" si="13"/>
        <v>52861443.968982466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15338724</v>
      </c>
      <c r="C77" s="3">
        <v>15333321</v>
      </c>
      <c r="D77" s="3">
        <v>16591316</v>
      </c>
      <c r="E77" s="3">
        <v>16130706</v>
      </c>
      <c r="F77" s="3">
        <v>17196109</v>
      </c>
      <c r="G77" s="3">
        <v>17196109</v>
      </c>
      <c r="H77" s="3">
        <v>17220583</v>
      </c>
      <c r="I77" s="3">
        <v>18067023</v>
      </c>
      <c r="J77" s="3">
        <v>18825841</v>
      </c>
      <c r="K77" s="3">
        <v>19654174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15671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40555385</v>
      </c>
      <c r="C79" s="3">
        <v>22905347</v>
      </c>
      <c r="D79" s="3">
        <v>57498323</v>
      </c>
      <c r="E79" s="3">
        <v>0</v>
      </c>
      <c r="F79" s="3">
        <v>22148189</v>
      </c>
      <c r="G79" s="3">
        <v>22148189</v>
      </c>
      <c r="H79" s="3">
        <v>13509800</v>
      </c>
      <c r="I79" s="3">
        <v>13201130</v>
      </c>
      <c r="J79" s="3">
        <v>4729668</v>
      </c>
      <c r="K79" s="3">
        <v>-4114555</v>
      </c>
    </row>
    <row r="80" spans="1:11" ht="12.75" hidden="1">
      <c r="A80" s="1" t="s">
        <v>68</v>
      </c>
      <c r="B80" s="3">
        <v>7975104</v>
      </c>
      <c r="C80" s="3">
        <v>3692696</v>
      </c>
      <c r="D80" s="3">
        <v>-492205</v>
      </c>
      <c r="E80" s="3">
        <v>-2669756</v>
      </c>
      <c r="F80" s="3">
        <v>4747204</v>
      </c>
      <c r="G80" s="3">
        <v>4747204</v>
      </c>
      <c r="H80" s="3">
        <v>5141323</v>
      </c>
      <c r="I80" s="3">
        <v>317371</v>
      </c>
      <c r="J80" s="3">
        <v>-15847682</v>
      </c>
      <c r="K80" s="3">
        <v>-32724000</v>
      </c>
    </row>
    <row r="81" spans="1:11" ht="12.75" hidden="1">
      <c r="A81" s="1" t="s">
        <v>69</v>
      </c>
      <c r="B81" s="3">
        <v>-10558581</v>
      </c>
      <c r="C81" s="3">
        <v>-4999859</v>
      </c>
      <c r="D81" s="3">
        <v>-3882849</v>
      </c>
      <c r="E81" s="3">
        <v>0</v>
      </c>
      <c r="F81" s="3">
        <v>3083140</v>
      </c>
      <c r="G81" s="3">
        <v>3083140</v>
      </c>
      <c r="H81" s="3">
        <v>-2688020</v>
      </c>
      <c r="I81" s="3">
        <v>3049068</v>
      </c>
      <c r="J81" s="3">
        <v>3049068</v>
      </c>
      <c r="K81" s="3">
        <v>3049068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26450</v>
      </c>
      <c r="C83" s="3">
        <v>1140500</v>
      </c>
      <c r="D83" s="3">
        <v>717807</v>
      </c>
      <c r="E83" s="3">
        <v>2695600</v>
      </c>
      <c r="F83" s="3">
        <v>13881634</v>
      </c>
      <c r="G83" s="3">
        <v>13881634</v>
      </c>
      <c r="H83" s="3">
        <v>32737979</v>
      </c>
      <c r="I83" s="3">
        <v>12492178</v>
      </c>
      <c r="J83" s="3">
        <v>13016850</v>
      </c>
      <c r="K83" s="3">
        <v>13589590</v>
      </c>
    </row>
    <row r="84" spans="1:11" ht="12.75" hidden="1">
      <c r="A84" s="1" t="s">
        <v>72</v>
      </c>
      <c r="B84" s="3">
        <v>73856876</v>
      </c>
      <c r="C84" s="3">
        <v>31053326</v>
      </c>
      <c r="D84" s="3">
        <v>32968916</v>
      </c>
      <c r="E84" s="3">
        <v>0</v>
      </c>
      <c r="F84" s="3">
        <v>37308835</v>
      </c>
      <c r="G84" s="3">
        <v>37308835</v>
      </c>
      <c r="H84" s="3">
        <v>23528190</v>
      </c>
      <c r="I84" s="3">
        <v>36457703</v>
      </c>
      <c r="J84" s="3">
        <v>36457703</v>
      </c>
      <c r="K84" s="3">
        <v>36457703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125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33436875</v>
      </c>
      <c r="C5" s="6">
        <v>31042486</v>
      </c>
      <c r="D5" s="23">
        <v>33001176</v>
      </c>
      <c r="E5" s="24">
        <v>34425403</v>
      </c>
      <c r="F5" s="6">
        <v>28648930</v>
      </c>
      <c r="G5" s="25">
        <v>28648930</v>
      </c>
      <c r="H5" s="26">
        <v>34395692</v>
      </c>
      <c r="I5" s="24">
        <v>36226137</v>
      </c>
      <c r="J5" s="6">
        <v>37747634</v>
      </c>
      <c r="K5" s="25">
        <v>39408529</v>
      </c>
    </row>
    <row r="6" spans="1:11" ht="13.5">
      <c r="A6" s="22" t="s">
        <v>18</v>
      </c>
      <c r="B6" s="6">
        <v>3127388</v>
      </c>
      <c r="C6" s="6">
        <v>3305343</v>
      </c>
      <c r="D6" s="23">
        <v>3423443</v>
      </c>
      <c r="E6" s="24">
        <v>3608330</v>
      </c>
      <c r="F6" s="6">
        <v>3893188</v>
      </c>
      <c r="G6" s="25">
        <v>3893188</v>
      </c>
      <c r="H6" s="26">
        <v>3878197</v>
      </c>
      <c r="I6" s="24">
        <v>4045023</v>
      </c>
      <c r="J6" s="6">
        <v>4214914</v>
      </c>
      <c r="K6" s="25">
        <v>4400370</v>
      </c>
    </row>
    <row r="7" spans="1:11" ht="13.5">
      <c r="A7" s="22" t="s">
        <v>19</v>
      </c>
      <c r="B7" s="6">
        <v>7160369</v>
      </c>
      <c r="C7" s="6">
        <v>7944839</v>
      </c>
      <c r="D7" s="23">
        <v>8171889</v>
      </c>
      <c r="E7" s="24">
        <v>8089720</v>
      </c>
      <c r="F7" s="6">
        <v>6100126</v>
      </c>
      <c r="G7" s="25">
        <v>6100126</v>
      </c>
      <c r="H7" s="26">
        <v>6402924</v>
      </c>
      <c r="I7" s="24">
        <v>6338031</v>
      </c>
      <c r="J7" s="6">
        <v>8604228</v>
      </c>
      <c r="K7" s="25">
        <v>8982814</v>
      </c>
    </row>
    <row r="8" spans="1:11" ht="13.5">
      <c r="A8" s="22" t="s">
        <v>20</v>
      </c>
      <c r="B8" s="6">
        <v>115985260</v>
      </c>
      <c r="C8" s="6">
        <v>126956807</v>
      </c>
      <c r="D8" s="23">
        <v>135794500</v>
      </c>
      <c r="E8" s="24">
        <v>143638000</v>
      </c>
      <c r="F8" s="6">
        <v>168944343</v>
      </c>
      <c r="G8" s="25">
        <v>168944343</v>
      </c>
      <c r="H8" s="26">
        <v>168530359</v>
      </c>
      <c r="I8" s="24">
        <v>147721000</v>
      </c>
      <c r="J8" s="6">
        <v>152251824</v>
      </c>
      <c r="K8" s="25">
        <v>148939932</v>
      </c>
    </row>
    <row r="9" spans="1:11" ht="13.5">
      <c r="A9" s="22" t="s">
        <v>21</v>
      </c>
      <c r="B9" s="6">
        <v>6373641</v>
      </c>
      <c r="C9" s="6">
        <v>8531456</v>
      </c>
      <c r="D9" s="23">
        <v>14291355</v>
      </c>
      <c r="E9" s="24">
        <v>14220702</v>
      </c>
      <c r="F9" s="6">
        <v>7547117</v>
      </c>
      <c r="G9" s="25">
        <v>7547117</v>
      </c>
      <c r="H9" s="26">
        <v>8760415</v>
      </c>
      <c r="I9" s="24">
        <v>10450227</v>
      </c>
      <c r="J9" s="6">
        <v>24542890</v>
      </c>
      <c r="K9" s="25">
        <v>25182236</v>
      </c>
    </row>
    <row r="10" spans="1:11" ht="25.5">
      <c r="A10" s="27" t="s">
        <v>128</v>
      </c>
      <c r="B10" s="28">
        <f>SUM(B5:B9)</f>
        <v>166083533</v>
      </c>
      <c r="C10" s="29">
        <f aca="true" t="shared" si="0" ref="C10:K10">SUM(C5:C9)</f>
        <v>177780931</v>
      </c>
      <c r="D10" s="30">
        <f t="shared" si="0"/>
        <v>194682363</v>
      </c>
      <c r="E10" s="28">
        <f t="shared" si="0"/>
        <v>203982155</v>
      </c>
      <c r="F10" s="29">
        <f t="shared" si="0"/>
        <v>215133704</v>
      </c>
      <c r="G10" s="31">
        <f t="shared" si="0"/>
        <v>215133704</v>
      </c>
      <c r="H10" s="32">
        <f t="shared" si="0"/>
        <v>221967587</v>
      </c>
      <c r="I10" s="28">
        <f t="shared" si="0"/>
        <v>204780418</v>
      </c>
      <c r="J10" s="29">
        <f t="shared" si="0"/>
        <v>227361490</v>
      </c>
      <c r="K10" s="31">
        <f t="shared" si="0"/>
        <v>226913881</v>
      </c>
    </row>
    <row r="11" spans="1:11" ht="13.5">
      <c r="A11" s="22" t="s">
        <v>22</v>
      </c>
      <c r="B11" s="6">
        <v>50426124</v>
      </c>
      <c r="C11" s="6">
        <v>50499450</v>
      </c>
      <c r="D11" s="23">
        <v>58124380</v>
      </c>
      <c r="E11" s="24">
        <v>70219449</v>
      </c>
      <c r="F11" s="6">
        <v>70219449</v>
      </c>
      <c r="G11" s="25">
        <v>70219449</v>
      </c>
      <c r="H11" s="26">
        <v>66928840</v>
      </c>
      <c r="I11" s="24">
        <v>86452888</v>
      </c>
      <c r="J11" s="6">
        <v>89940909</v>
      </c>
      <c r="K11" s="25">
        <v>93630507</v>
      </c>
    </row>
    <row r="12" spans="1:11" ht="13.5">
      <c r="A12" s="22" t="s">
        <v>23</v>
      </c>
      <c r="B12" s="6">
        <v>10754629</v>
      </c>
      <c r="C12" s="6">
        <v>11200471</v>
      </c>
      <c r="D12" s="23">
        <v>11597582</v>
      </c>
      <c r="E12" s="24">
        <v>11901110</v>
      </c>
      <c r="F12" s="6">
        <v>11901110</v>
      </c>
      <c r="G12" s="25">
        <v>11901110</v>
      </c>
      <c r="H12" s="26">
        <v>11597580</v>
      </c>
      <c r="I12" s="24">
        <v>11901110</v>
      </c>
      <c r="J12" s="6">
        <v>12400955</v>
      </c>
      <c r="K12" s="25">
        <v>12946598</v>
      </c>
    </row>
    <row r="13" spans="1:11" ht="13.5">
      <c r="A13" s="22" t="s">
        <v>129</v>
      </c>
      <c r="B13" s="6">
        <v>22143213</v>
      </c>
      <c r="C13" s="6">
        <v>23505959</v>
      </c>
      <c r="D13" s="23">
        <v>27481441</v>
      </c>
      <c r="E13" s="24">
        <v>41624813</v>
      </c>
      <c r="F13" s="6">
        <v>34751568</v>
      </c>
      <c r="G13" s="25">
        <v>34751568</v>
      </c>
      <c r="H13" s="26">
        <v>30976644</v>
      </c>
      <c r="I13" s="24">
        <v>49362351</v>
      </c>
      <c r="J13" s="6">
        <v>58393569</v>
      </c>
      <c r="K13" s="25">
        <v>54698888</v>
      </c>
    </row>
    <row r="14" spans="1:11" ht="13.5">
      <c r="A14" s="22" t="s">
        <v>24</v>
      </c>
      <c r="B14" s="6">
        <v>1239187</v>
      </c>
      <c r="C14" s="6">
        <v>106954</v>
      </c>
      <c r="D14" s="23">
        <v>180675</v>
      </c>
      <c r="E14" s="24">
        <v>291489</v>
      </c>
      <c r="F14" s="6">
        <v>291489</v>
      </c>
      <c r="G14" s="25">
        <v>291489</v>
      </c>
      <c r="H14" s="26">
        <v>148582</v>
      </c>
      <c r="I14" s="24">
        <v>302857</v>
      </c>
      <c r="J14" s="6">
        <v>315577</v>
      </c>
      <c r="K14" s="25">
        <v>329462</v>
      </c>
    </row>
    <row r="15" spans="1:11" ht="13.5">
      <c r="A15" s="22" t="s">
        <v>130</v>
      </c>
      <c r="B15" s="6">
        <v>1261052</v>
      </c>
      <c r="C15" s="6">
        <v>731269</v>
      </c>
      <c r="D15" s="23">
        <v>1985668</v>
      </c>
      <c r="E15" s="24">
        <v>3998020</v>
      </c>
      <c r="F15" s="6">
        <v>5594665</v>
      </c>
      <c r="G15" s="25">
        <v>5594665</v>
      </c>
      <c r="H15" s="26">
        <v>2668744</v>
      </c>
      <c r="I15" s="24">
        <v>4089998</v>
      </c>
      <c r="J15" s="6">
        <v>4261778</v>
      </c>
      <c r="K15" s="25">
        <v>4447565</v>
      </c>
    </row>
    <row r="16" spans="1:11" ht="13.5">
      <c r="A16" s="22" t="s">
        <v>20</v>
      </c>
      <c r="B16" s="6">
        <v>889100</v>
      </c>
      <c r="C16" s="6">
        <v>1771571</v>
      </c>
      <c r="D16" s="23">
        <v>1496060</v>
      </c>
      <c r="E16" s="24">
        <v>1990372</v>
      </c>
      <c r="F16" s="6">
        <v>2987372</v>
      </c>
      <c r="G16" s="25">
        <v>2987372</v>
      </c>
      <c r="H16" s="26">
        <v>2045633</v>
      </c>
      <c r="I16" s="24">
        <v>2067997</v>
      </c>
      <c r="J16" s="6">
        <v>2154852</v>
      </c>
      <c r="K16" s="25">
        <v>2249666</v>
      </c>
    </row>
    <row r="17" spans="1:11" ht="13.5">
      <c r="A17" s="22" t="s">
        <v>25</v>
      </c>
      <c r="B17" s="6">
        <v>48668213</v>
      </c>
      <c r="C17" s="6">
        <v>68430150</v>
      </c>
      <c r="D17" s="23">
        <v>68748241</v>
      </c>
      <c r="E17" s="24">
        <v>73250784</v>
      </c>
      <c r="F17" s="6">
        <v>79770660</v>
      </c>
      <c r="G17" s="25">
        <v>79770660</v>
      </c>
      <c r="H17" s="26">
        <v>59825060</v>
      </c>
      <c r="I17" s="24">
        <v>85050431</v>
      </c>
      <c r="J17" s="6">
        <v>84285304</v>
      </c>
      <c r="K17" s="25">
        <v>87987429</v>
      </c>
    </row>
    <row r="18" spans="1:11" ht="13.5">
      <c r="A18" s="33" t="s">
        <v>26</v>
      </c>
      <c r="B18" s="34">
        <f>SUM(B11:B17)</f>
        <v>135381518</v>
      </c>
      <c r="C18" s="35">
        <f aca="true" t="shared" si="1" ref="C18:K18">SUM(C11:C17)</f>
        <v>156245824</v>
      </c>
      <c r="D18" s="36">
        <f t="shared" si="1"/>
        <v>169614047</v>
      </c>
      <c r="E18" s="34">
        <f t="shared" si="1"/>
        <v>203276037</v>
      </c>
      <c r="F18" s="35">
        <f t="shared" si="1"/>
        <v>205516313</v>
      </c>
      <c r="G18" s="37">
        <f t="shared" si="1"/>
        <v>205516313</v>
      </c>
      <c r="H18" s="38">
        <f t="shared" si="1"/>
        <v>174191083</v>
      </c>
      <c r="I18" s="34">
        <f t="shared" si="1"/>
        <v>239227632</v>
      </c>
      <c r="J18" s="35">
        <f t="shared" si="1"/>
        <v>251752944</v>
      </c>
      <c r="K18" s="37">
        <f t="shared" si="1"/>
        <v>256290115</v>
      </c>
    </row>
    <row r="19" spans="1:11" ht="13.5">
      <c r="A19" s="33" t="s">
        <v>27</v>
      </c>
      <c r="B19" s="39">
        <f>+B10-B18</f>
        <v>30702015</v>
      </c>
      <c r="C19" s="40">
        <f aca="true" t="shared" si="2" ref="C19:K19">+C10-C18</f>
        <v>21535107</v>
      </c>
      <c r="D19" s="41">
        <f t="shared" si="2"/>
        <v>25068316</v>
      </c>
      <c r="E19" s="39">
        <f t="shared" si="2"/>
        <v>706118</v>
      </c>
      <c r="F19" s="40">
        <f t="shared" si="2"/>
        <v>9617391</v>
      </c>
      <c r="G19" s="42">
        <f t="shared" si="2"/>
        <v>9617391</v>
      </c>
      <c r="H19" s="43">
        <f t="shared" si="2"/>
        <v>47776504</v>
      </c>
      <c r="I19" s="39">
        <f t="shared" si="2"/>
        <v>-34447214</v>
      </c>
      <c r="J19" s="40">
        <f t="shared" si="2"/>
        <v>-24391454</v>
      </c>
      <c r="K19" s="42">
        <f t="shared" si="2"/>
        <v>-29376234</v>
      </c>
    </row>
    <row r="20" spans="1:11" ht="25.5">
      <c r="A20" s="44" t="s">
        <v>28</v>
      </c>
      <c r="B20" s="45">
        <v>42290092</v>
      </c>
      <c r="C20" s="46">
        <v>26998890</v>
      </c>
      <c r="D20" s="47">
        <v>31239950</v>
      </c>
      <c r="E20" s="45">
        <v>26989000</v>
      </c>
      <c r="F20" s="46">
        <v>29442050</v>
      </c>
      <c r="G20" s="48">
        <v>29442050</v>
      </c>
      <c r="H20" s="49">
        <v>29067050</v>
      </c>
      <c r="I20" s="45">
        <v>36508000</v>
      </c>
      <c r="J20" s="46">
        <v>30558000</v>
      </c>
      <c r="K20" s="48">
        <v>31783000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72992107</v>
      </c>
      <c r="C22" s="58">
        <f aca="true" t="shared" si="3" ref="C22:K22">SUM(C19:C21)</f>
        <v>48533997</v>
      </c>
      <c r="D22" s="59">
        <f t="shared" si="3"/>
        <v>56308266</v>
      </c>
      <c r="E22" s="57">
        <f t="shared" si="3"/>
        <v>27695118</v>
      </c>
      <c r="F22" s="58">
        <f t="shared" si="3"/>
        <v>39059441</v>
      </c>
      <c r="G22" s="60">
        <f t="shared" si="3"/>
        <v>39059441</v>
      </c>
      <c r="H22" s="61">
        <f t="shared" si="3"/>
        <v>76843554</v>
      </c>
      <c r="I22" s="57">
        <f t="shared" si="3"/>
        <v>2060786</v>
      </c>
      <c r="J22" s="58">
        <f t="shared" si="3"/>
        <v>6166546</v>
      </c>
      <c r="K22" s="60">
        <f t="shared" si="3"/>
        <v>2406766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72992107</v>
      </c>
      <c r="C24" s="40">
        <f aca="true" t="shared" si="4" ref="C24:K24">SUM(C22:C23)</f>
        <v>48533997</v>
      </c>
      <c r="D24" s="41">
        <f t="shared" si="4"/>
        <v>56308266</v>
      </c>
      <c r="E24" s="39">
        <f t="shared" si="4"/>
        <v>27695118</v>
      </c>
      <c r="F24" s="40">
        <f t="shared" si="4"/>
        <v>39059441</v>
      </c>
      <c r="G24" s="42">
        <f t="shared" si="4"/>
        <v>39059441</v>
      </c>
      <c r="H24" s="43">
        <f t="shared" si="4"/>
        <v>76843554</v>
      </c>
      <c r="I24" s="39">
        <f t="shared" si="4"/>
        <v>2060786</v>
      </c>
      <c r="J24" s="40">
        <f t="shared" si="4"/>
        <v>6166546</v>
      </c>
      <c r="K24" s="42">
        <f t="shared" si="4"/>
        <v>2406766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66569899</v>
      </c>
      <c r="C27" s="7">
        <v>63859167</v>
      </c>
      <c r="D27" s="69">
        <v>77286935</v>
      </c>
      <c r="E27" s="70">
        <v>101077478</v>
      </c>
      <c r="F27" s="7">
        <v>119607887</v>
      </c>
      <c r="G27" s="71">
        <v>119607887</v>
      </c>
      <c r="H27" s="72">
        <v>74012289</v>
      </c>
      <c r="I27" s="70">
        <v>92799601</v>
      </c>
      <c r="J27" s="7">
        <v>87494549</v>
      </c>
      <c r="K27" s="71">
        <v>91224757</v>
      </c>
    </row>
    <row r="28" spans="1:11" ht="13.5">
      <c r="A28" s="73" t="s">
        <v>33</v>
      </c>
      <c r="B28" s="6">
        <v>15721</v>
      </c>
      <c r="C28" s="6">
        <v>0</v>
      </c>
      <c r="D28" s="23">
        <v>33643231</v>
      </c>
      <c r="E28" s="24">
        <v>27074000</v>
      </c>
      <c r="F28" s="6">
        <v>29442050</v>
      </c>
      <c r="G28" s="25">
        <v>29442050</v>
      </c>
      <c r="H28" s="26">
        <v>0</v>
      </c>
      <c r="I28" s="24">
        <v>36508000</v>
      </c>
      <c r="J28" s="6">
        <v>30558000</v>
      </c>
      <c r="K28" s="25">
        <v>31783000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5898539</v>
      </c>
      <c r="C31" s="6">
        <v>5215057</v>
      </c>
      <c r="D31" s="23">
        <v>44241967</v>
      </c>
      <c r="E31" s="24">
        <v>74003478</v>
      </c>
      <c r="F31" s="6">
        <v>90165837</v>
      </c>
      <c r="G31" s="25">
        <v>90165837</v>
      </c>
      <c r="H31" s="26">
        <v>0</v>
      </c>
      <c r="I31" s="24">
        <v>56291601</v>
      </c>
      <c r="J31" s="6">
        <v>56936549</v>
      </c>
      <c r="K31" s="25">
        <v>59441757</v>
      </c>
    </row>
    <row r="32" spans="1:11" ht="13.5">
      <c r="A32" s="33" t="s">
        <v>36</v>
      </c>
      <c r="B32" s="7">
        <f>SUM(B28:B31)</f>
        <v>5914260</v>
      </c>
      <c r="C32" s="7">
        <f aca="true" t="shared" si="5" ref="C32:K32">SUM(C28:C31)</f>
        <v>5215057</v>
      </c>
      <c r="D32" s="69">
        <f t="shared" si="5"/>
        <v>77885198</v>
      </c>
      <c r="E32" s="70">
        <f t="shared" si="5"/>
        <v>101077478</v>
      </c>
      <c r="F32" s="7">
        <f t="shared" si="5"/>
        <v>119607887</v>
      </c>
      <c r="G32" s="71">
        <f t="shared" si="5"/>
        <v>119607887</v>
      </c>
      <c r="H32" s="72">
        <f t="shared" si="5"/>
        <v>0</v>
      </c>
      <c r="I32" s="70">
        <f t="shared" si="5"/>
        <v>92799601</v>
      </c>
      <c r="J32" s="7">
        <f t="shared" si="5"/>
        <v>87494549</v>
      </c>
      <c r="K32" s="71">
        <f t="shared" si="5"/>
        <v>91224757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18782640</v>
      </c>
      <c r="C35" s="6">
        <v>25091111</v>
      </c>
      <c r="D35" s="23">
        <v>11110069</v>
      </c>
      <c r="E35" s="24">
        <v>95885299</v>
      </c>
      <c r="F35" s="6">
        <v>119455561</v>
      </c>
      <c r="G35" s="25">
        <v>119455561</v>
      </c>
      <c r="H35" s="26">
        <v>203994437</v>
      </c>
      <c r="I35" s="24">
        <v>172969714</v>
      </c>
      <c r="J35" s="6">
        <v>193080989</v>
      </c>
      <c r="K35" s="25">
        <v>192947612</v>
      </c>
    </row>
    <row r="36" spans="1:11" ht="13.5">
      <c r="A36" s="22" t="s">
        <v>39</v>
      </c>
      <c r="B36" s="6">
        <v>41127361</v>
      </c>
      <c r="C36" s="6">
        <v>31082900</v>
      </c>
      <c r="D36" s="23">
        <v>48335014</v>
      </c>
      <c r="E36" s="24">
        <v>503685395</v>
      </c>
      <c r="F36" s="6">
        <v>515170204</v>
      </c>
      <c r="G36" s="25">
        <v>515170204</v>
      </c>
      <c r="H36" s="26">
        <v>474349530</v>
      </c>
      <c r="I36" s="24">
        <v>551312755</v>
      </c>
      <c r="J36" s="6">
        <v>589599735</v>
      </c>
      <c r="K36" s="25">
        <v>631917203</v>
      </c>
    </row>
    <row r="37" spans="1:11" ht="13.5">
      <c r="A37" s="22" t="s">
        <v>40</v>
      </c>
      <c r="B37" s="6">
        <v>-12850662</v>
      </c>
      <c r="C37" s="6">
        <v>9453809</v>
      </c>
      <c r="D37" s="23">
        <v>1908109</v>
      </c>
      <c r="E37" s="24">
        <v>50715545</v>
      </c>
      <c r="F37" s="6">
        <v>55624653</v>
      </c>
      <c r="G37" s="25">
        <v>55624653</v>
      </c>
      <c r="H37" s="26">
        <v>59982724</v>
      </c>
      <c r="I37" s="24">
        <v>70439981</v>
      </c>
      <c r="J37" s="6">
        <v>119296724</v>
      </c>
      <c r="K37" s="25">
        <v>162900314</v>
      </c>
    </row>
    <row r="38" spans="1:11" ht="13.5">
      <c r="A38" s="22" t="s">
        <v>41</v>
      </c>
      <c r="B38" s="6">
        <v>283840</v>
      </c>
      <c r="C38" s="6">
        <v>656566</v>
      </c>
      <c r="D38" s="23">
        <v>-284733</v>
      </c>
      <c r="E38" s="24">
        <v>17397248</v>
      </c>
      <c r="F38" s="6">
        <v>18211956</v>
      </c>
      <c r="G38" s="25">
        <v>18211956</v>
      </c>
      <c r="H38" s="26">
        <v>19787956</v>
      </c>
      <c r="I38" s="24">
        <v>20554244</v>
      </c>
      <c r="J38" s="6">
        <v>20554244</v>
      </c>
      <c r="K38" s="25">
        <v>20554244</v>
      </c>
    </row>
    <row r="39" spans="1:11" ht="13.5">
      <c r="A39" s="22" t="s">
        <v>42</v>
      </c>
      <c r="B39" s="6">
        <v>-515278</v>
      </c>
      <c r="C39" s="6">
        <v>-2470357</v>
      </c>
      <c r="D39" s="23">
        <v>1513429</v>
      </c>
      <c r="E39" s="24">
        <v>531457901</v>
      </c>
      <c r="F39" s="6">
        <v>560789153</v>
      </c>
      <c r="G39" s="25">
        <v>560789153</v>
      </c>
      <c r="H39" s="26">
        <v>521729712</v>
      </c>
      <c r="I39" s="24">
        <v>633288244</v>
      </c>
      <c r="J39" s="6">
        <v>642829756</v>
      </c>
      <c r="K39" s="25">
        <v>641410257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-1051257</v>
      </c>
      <c r="C42" s="6">
        <v>285353</v>
      </c>
      <c r="D42" s="23">
        <v>183823</v>
      </c>
      <c r="E42" s="24">
        <v>358089021</v>
      </c>
      <c r="F42" s="6">
        <v>77555079</v>
      </c>
      <c r="G42" s="25">
        <v>77555079</v>
      </c>
      <c r="H42" s="26">
        <v>292972735</v>
      </c>
      <c r="I42" s="24">
        <v>76717348</v>
      </c>
      <c r="J42" s="6">
        <v>79262105</v>
      </c>
      <c r="K42" s="25">
        <v>74213984</v>
      </c>
    </row>
    <row r="43" spans="1:11" ht="13.5">
      <c r="A43" s="22" t="s">
        <v>45</v>
      </c>
      <c r="B43" s="6">
        <v>-99904</v>
      </c>
      <c r="C43" s="6">
        <v>0</v>
      </c>
      <c r="D43" s="23">
        <v>-133845</v>
      </c>
      <c r="E43" s="24">
        <v>-92496161</v>
      </c>
      <c r="F43" s="6">
        <v>-118407887</v>
      </c>
      <c r="G43" s="25">
        <v>-118407887</v>
      </c>
      <c r="H43" s="26">
        <v>0</v>
      </c>
      <c r="I43" s="24">
        <v>-83169601</v>
      </c>
      <c r="J43" s="6">
        <v>-41986549</v>
      </c>
      <c r="K43" s="25">
        <v>-44273539</v>
      </c>
    </row>
    <row r="44" spans="1:11" ht="13.5">
      <c r="A44" s="22" t="s">
        <v>46</v>
      </c>
      <c r="B44" s="6">
        <v>-12732</v>
      </c>
      <c r="C44" s="6">
        <v>5312</v>
      </c>
      <c r="D44" s="23">
        <v>11035</v>
      </c>
      <c r="E44" s="24">
        <v>2233</v>
      </c>
      <c r="F44" s="6">
        <v>-392118</v>
      </c>
      <c r="G44" s="25">
        <v>-392118</v>
      </c>
      <c r="H44" s="26">
        <v>0</v>
      </c>
      <c r="I44" s="24">
        <v>-3463</v>
      </c>
      <c r="J44" s="6">
        <v>0</v>
      </c>
      <c r="K44" s="25">
        <v>0</v>
      </c>
    </row>
    <row r="45" spans="1:11" ht="13.5">
      <c r="A45" s="33" t="s">
        <v>47</v>
      </c>
      <c r="B45" s="7">
        <v>-1163893</v>
      </c>
      <c r="C45" s="7">
        <v>290665</v>
      </c>
      <c r="D45" s="69">
        <v>61013</v>
      </c>
      <c r="E45" s="70">
        <v>354385299</v>
      </c>
      <c r="F45" s="7">
        <v>82958264</v>
      </c>
      <c r="G45" s="71">
        <v>82958264</v>
      </c>
      <c r="H45" s="72">
        <v>417177586</v>
      </c>
      <c r="I45" s="70">
        <v>118966504</v>
      </c>
      <c r="J45" s="7">
        <v>142272960</v>
      </c>
      <c r="K45" s="71">
        <v>144310911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-3106301</v>
      </c>
      <c r="C48" s="6">
        <v>32848572</v>
      </c>
      <c r="D48" s="23">
        <v>2517797</v>
      </c>
      <c r="E48" s="24">
        <v>61622507</v>
      </c>
      <c r="F48" s="6">
        <v>80629775</v>
      </c>
      <c r="G48" s="25">
        <v>80629775</v>
      </c>
      <c r="H48" s="26">
        <v>159177617</v>
      </c>
      <c r="I48" s="24">
        <v>123418063</v>
      </c>
      <c r="J48" s="6">
        <v>146907876</v>
      </c>
      <c r="K48" s="25">
        <v>149149763</v>
      </c>
    </row>
    <row r="49" spans="1:11" ht="13.5">
      <c r="A49" s="22" t="s">
        <v>50</v>
      </c>
      <c r="B49" s="6">
        <f>+B75</f>
        <v>-24188393.01142316</v>
      </c>
      <c r="C49" s="6">
        <f aca="true" t="shared" si="6" ref="C49:K49">+C75</f>
        <v>-3587014.4340487663</v>
      </c>
      <c r="D49" s="23">
        <f t="shared" si="6"/>
        <v>4996856</v>
      </c>
      <c r="E49" s="24">
        <f t="shared" si="6"/>
        <v>33290097.212410193</v>
      </c>
      <c r="F49" s="6">
        <f t="shared" si="6"/>
        <v>39838453.604837194</v>
      </c>
      <c r="G49" s="25">
        <f t="shared" si="6"/>
        <v>39838453.604837194</v>
      </c>
      <c r="H49" s="26">
        <f t="shared" si="6"/>
        <v>53055979.71201679</v>
      </c>
      <c r="I49" s="24">
        <f t="shared" si="6"/>
        <v>41952049.3730656</v>
      </c>
      <c r="J49" s="6">
        <f t="shared" si="6"/>
        <v>93806973.49545607</v>
      </c>
      <c r="K49" s="25">
        <f t="shared" si="6"/>
        <v>139285441.90011108</v>
      </c>
    </row>
    <row r="50" spans="1:11" ht="13.5">
      <c r="A50" s="33" t="s">
        <v>51</v>
      </c>
      <c r="B50" s="7">
        <f>+B48-B49</f>
        <v>21082092.01142316</v>
      </c>
      <c r="C50" s="7">
        <f aca="true" t="shared" si="7" ref="C50:K50">+C48-C49</f>
        <v>36435586.434048764</v>
      </c>
      <c r="D50" s="69">
        <f t="shared" si="7"/>
        <v>-2479059</v>
      </c>
      <c r="E50" s="70">
        <f t="shared" si="7"/>
        <v>28332409.787589807</v>
      </c>
      <c r="F50" s="7">
        <f t="shared" si="7"/>
        <v>40791321.395162806</v>
      </c>
      <c r="G50" s="71">
        <f t="shared" si="7"/>
        <v>40791321.395162806</v>
      </c>
      <c r="H50" s="72">
        <f t="shared" si="7"/>
        <v>106121637.28798321</v>
      </c>
      <c r="I50" s="70">
        <f t="shared" si="7"/>
        <v>81466013.62693441</v>
      </c>
      <c r="J50" s="7">
        <f t="shared" si="7"/>
        <v>53100902.50454393</v>
      </c>
      <c r="K50" s="71">
        <f t="shared" si="7"/>
        <v>9864321.09988892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44514802</v>
      </c>
      <c r="C53" s="6">
        <v>41673906</v>
      </c>
      <c r="D53" s="23">
        <v>33573027</v>
      </c>
      <c r="E53" s="24">
        <v>495549792</v>
      </c>
      <c r="F53" s="6">
        <v>492272616</v>
      </c>
      <c r="G53" s="25">
        <v>492272616</v>
      </c>
      <c r="H53" s="26">
        <v>451451942</v>
      </c>
      <c r="I53" s="24">
        <v>525394462</v>
      </c>
      <c r="J53" s="6">
        <v>563681442</v>
      </c>
      <c r="K53" s="25">
        <v>605998910</v>
      </c>
    </row>
    <row r="54" spans="1:11" ht="13.5">
      <c r="A54" s="22" t="s">
        <v>54</v>
      </c>
      <c r="B54" s="6">
        <v>0</v>
      </c>
      <c r="C54" s="6">
        <v>23505959</v>
      </c>
      <c r="D54" s="23">
        <v>27481441</v>
      </c>
      <c r="E54" s="24">
        <v>41624813</v>
      </c>
      <c r="F54" s="6">
        <v>34751568</v>
      </c>
      <c r="G54" s="25">
        <v>34751568</v>
      </c>
      <c r="H54" s="26">
        <v>30976644</v>
      </c>
      <c r="I54" s="24">
        <v>49362351</v>
      </c>
      <c r="J54" s="6">
        <v>58393569</v>
      </c>
      <c r="K54" s="25">
        <v>54698888</v>
      </c>
    </row>
    <row r="55" spans="1:11" ht="13.5">
      <c r="A55" s="22" t="s">
        <v>55</v>
      </c>
      <c r="B55" s="6">
        <v>27560</v>
      </c>
      <c r="C55" s="6">
        <v>0</v>
      </c>
      <c r="D55" s="23">
        <v>18437891</v>
      </c>
      <c r="E55" s="24">
        <v>29450417</v>
      </c>
      <c r="F55" s="6">
        <v>59981266</v>
      </c>
      <c r="G55" s="25">
        <v>59981266</v>
      </c>
      <c r="H55" s="26">
        <v>45571000</v>
      </c>
      <c r="I55" s="24">
        <v>25500000</v>
      </c>
      <c r="J55" s="6">
        <v>25893700</v>
      </c>
      <c r="K55" s="25">
        <v>27033021</v>
      </c>
    </row>
    <row r="56" spans="1:11" ht="13.5">
      <c r="A56" s="22" t="s">
        <v>56</v>
      </c>
      <c r="B56" s="6">
        <v>7129486</v>
      </c>
      <c r="C56" s="6">
        <v>7432255</v>
      </c>
      <c r="D56" s="23">
        <v>4510042</v>
      </c>
      <c r="E56" s="24">
        <v>11918334</v>
      </c>
      <c r="F56" s="6">
        <v>11798334</v>
      </c>
      <c r="G56" s="25">
        <v>11798334</v>
      </c>
      <c r="H56" s="26">
        <v>5160254</v>
      </c>
      <c r="I56" s="24">
        <v>8707671</v>
      </c>
      <c r="J56" s="6">
        <v>8657194</v>
      </c>
      <c r="K56" s="25">
        <v>9037484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-2.1563390837583976E-05</v>
      </c>
      <c r="C70" s="5">
        <f aca="true" t="shared" si="8" ref="C70:K70">IF(ISERROR(C71/C72),0,(C71/C72))</f>
        <v>-1.6041641261486275E-05</v>
      </c>
      <c r="D70" s="5">
        <f t="shared" si="8"/>
        <v>0</v>
      </c>
      <c r="E70" s="5">
        <f t="shared" si="8"/>
        <v>0.7357672365868434</v>
      </c>
      <c r="F70" s="5">
        <f t="shared" si="8"/>
        <v>0.7188334679216233</v>
      </c>
      <c r="G70" s="5">
        <f t="shared" si="8"/>
        <v>0.7188334679216233</v>
      </c>
      <c r="H70" s="5">
        <f t="shared" si="8"/>
        <v>0.684733305218514</v>
      </c>
      <c r="I70" s="5">
        <f t="shared" si="8"/>
        <v>1.0678647778273667</v>
      </c>
      <c r="J70" s="5">
        <f t="shared" si="8"/>
        <v>1.0679938653058472</v>
      </c>
      <c r="K70" s="5">
        <f t="shared" si="8"/>
        <v>1.068059846516561</v>
      </c>
    </row>
    <row r="71" spans="1:11" ht="12.75" hidden="1">
      <c r="A71" s="1" t="s">
        <v>135</v>
      </c>
      <c r="B71" s="2">
        <f>+B83</f>
        <v>-920</v>
      </c>
      <c r="C71" s="2">
        <f aca="true" t="shared" si="9" ref="C71:K71">+C83</f>
        <v>-678</v>
      </c>
      <c r="D71" s="2">
        <f t="shared" si="9"/>
        <v>0</v>
      </c>
      <c r="E71" s="2">
        <f t="shared" si="9"/>
        <v>30445751</v>
      </c>
      <c r="F71" s="2">
        <f t="shared" si="9"/>
        <v>25594870</v>
      </c>
      <c r="G71" s="2">
        <f t="shared" si="9"/>
        <v>25594870</v>
      </c>
      <c r="H71" s="2">
        <f t="shared" si="9"/>
        <v>28539059</v>
      </c>
      <c r="I71" s="2">
        <f t="shared" si="9"/>
        <v>46222371</v>
      </c>
      <c r="J71" s="2">
        <f t="shared" si="9"/>
        <v>48169534</v>
      </c>
      <c r="K71" s="2">
        <f t="shared" si="9"/>
        <v>50291075</v>
      </c>
    </row>
    <row r="72" spans="1:11" ht="12.75" hidden="1">
      <c r="A72" s="1" t="s">
        <v>136</v>
      </c>
      <c r="B72" s="2">
        <f>+B77</f>
        <v>42664904</v>
      </c>
      <c r="C72" s="2">
        <f aca="true" t="shared" si="10" ref="C72:K72">+C77</f>
        <v>42265002</v>
      </c>
      <c r="D72" s="2">
        <f t="shared" si="10"/>
        <v>40682230</v>
      </c>
      <c r="E72" s="2">
        <f t="shared" si="10"/>
        <v>41379596</v>
      </c>
      <c r="F72" s="2">
        <f t="shared" si="10"/>
        <v>35606119</v>
      </c>
      <c r="G72" s="2">
        <f t="shared" si="10"/>
        <v>35606119</v>
      </c>
      <c r="H72" s="2">
        <f t="shared" si="10"/>
        <v>41679087</v>
      </c>
      <c r="I72" s="2">
        <f t="shared" si="10"/>
        <v>43284854</v>
      </c>
      <c r="J72" s="2">
        <f t="shared" si="10"/>
        <v>45102819</v>
      </c>
      <c r="K72" s="2">
        <f t="shared" si="10"/>
        <v>47086383</v>
      </c>
    </row>
    <row r="73" spans="1:11" ht="12.75" hidden="1">
      <c r="A73" s="1" t="s">
        <v>137</v>
      </c>
      <c r="B73" s="2">
        <f>+B74</f>
        <v>-23533150.166666664</v>
      </c>
      <c r="C73" s="2">
        <f aca="true" t="shared" si="11" ref="C73:K73">+(C78+C80+C81+C82)-(B78+B80+B81+B82)</f>
        <v>-29645361</v>
      </c>
      <c r="D73" s="2">
        <f t="shared" si="11"/>
        <v>16349212</v>
      </c>
      <c r="E73" s="2">
        <f t="shared" si="11"/>
        <v>25670520</v>
      </c>
      <c r="F73" s="2">
        <f>+(F78+F80+F81+F82)-(D78+D80+D81+D82)</f>
        <v>30233514</v>
      </c>
      <c r="G73" s="2">
        <f>+(G78+G80+G81+G82)-(D78+D80+D81+D82)</f>
        <v>30233514</v>
      </c>
      <c r="H73" s="2">
        <f>+(H78+H80+H81+H82)-(D78+D80+D81+D82)</f>
        <v>36224548</v>
      </c>
      <c r="I73" s="2">
        <f>+(I78+I80+I81+I82)-(E78+E80+E81+E82)</f>
        <v>15088856</v>
      </c>
      <c r="J73" s="2">
        <f t="shared" si="11"/>
        <v>-3386935</v>
      </c>
      <c r="K73" s="2">
        <f t="shared" si="11"/>
        <v>-2384434</v>
      </c>
    </row>
    <row r="74" spans="1:11" ht="12.75" hidden="1">
      <c r="A74" s="1" t="s">
        <v>138</v>
      </c>
      <c r="B74" s="2">
        <f>+TREND(C74:E74)</f>
        <v>-23533150.166666664</v>
      </c>
      <c r="C74" s="2">
        <f>+C73</f>
        <v>-29645361</v>
      </c>
      <c r="D74" s="2">
        <f aca="true" t="shared" si="12" ref="D74:K74">+D73</f>
        <v>16349212</v>
      </c>
      <c r="E74" s="2">
        <f t="shared" si="12"/>
        <v>25670520</v>
      </c>
      <c r="F74" s="2">
        <f t="shared" si="12"/>
        <v>30233514</v>
      </c>
      <c r="G74" s="2">
        <f t="shared" si="12"/>
        <v>30233514</v>
      </c>
      <c r="H74" s="2">
        <f t="shared" si="12"/>
        <v>36224548</v>
      </c>
      <c r="I74" s="2">
        <f t="shared" si="12"/>
        <v>15088856</v>
      </c>
      <c r="J74" s="2">
        <f t="shared" si="12"/>
        <v>-3386935</v>
      </c>
      <c r="K74" s="2">
        <f t="shared" si="12"/>
        <v>-2384434</v>
      </c>
    </row>
    <row r="75" spans="1:11" ht="12.75" hidden="1">
      <c r="A75" s="1" t="s">
        <v>139</v>
      </c>
      <c r="B75" s="2">
        <f>+B84-(((B80+B81+B78)*B70)-B79)</f>
        <v>-24188393.01142316</v>
      </c>
      <c r="C75" s="2">
        <f aca="true" t="shared" si="13" ref="C75:K75">+C84-(((C80+C81+C78)*C70)-C79)</f>
        <v>-3587014.4340487663</v>
      </c>
      <c r="D75" s="2">
        <f t="shared" si="13"/>
        <v>4996856</v>
      </c>
      <c r="E75" s="2">
        <f t="shared" si="13"/>
        <v>33290097.212410193</v>
      </c>
      <c r="F75" s="2">
        <f t="shared" si="13"/>
        <v>39838453.604837194</v>
      </c>
      <c r="G75" s="2">
        <f t="shared" si="13"/>
        <v>39838453.604837194</v>
      </c>
      <c r="H75" s="2">
        <f t="shared" si="13"/>
        <v>53055979.71201679</v>
      </c>
      <c r="I75" s="2">
        <f t="shared" si="13"/>
        <v>41952049.3730656</v>
      </c>
      <c r="J75" s="2">
        <f t="shared" si="13"/>
        <v>93806973.49545607</v>
      </c>
      <c r="K75" s="2">
        <f t="shared" si="13"/>
        <v>139285441.90011108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42664904</v>
      </c>
      <c r="C77" s="3">
        <v>42265002</v>
      </c>
      <c r="D77" s="3">
        <v>40682230</v>
      </c>
      <c r="E77" s="3">
        <v>41379596</v>
      </c>
      <c r="F77" s="3">
        <v>35606119</v>
      </c>
      <c r="G77" s="3">
        <v>35606119</v>
      </c>
      <c r="H77" s="3">
        <v>41679087</v>
      </c>
      <c r="I77" s="3">
        <v>43284854</v>
      </c>
      <c r="J77" s="3">
        <v>45102819</v>
      </c>
      <c r="K77" s="3">
        <v>47086383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-13918565</v>
      </c>
      <c r="C79" s="3">
        <v>8918576</v>
      </c>
      <c r="D79" s="3">
        <v>916021</v>
      </c>
      <c r="E79" s="3">
        <v>43619507</v>
      </c>
      <c r="F79" s="3">
        <v>48383412</v>
      </c>
      <c r="G79" s="3">
        <v>48383412</v>
      </c>
      <c r="H79" s="3">
        <v>51927191</v>
      </c>
      <c r="I79" s="3">
        <v>61012653</v>
      </c>
      <c r="J79" s="3">
        <v>106785755</v>
      </c>
      <c r="K79" s="3">
        <v>147432883</v>
      </c>
    </row>
    <row r="80" spans="1:11" ht="12.75" hidden="1">
      <c r="A80" s="1" t="s">
        <v>68</v>
      </c>
      <c r="B80" s="3">
        <v>16064656</v>
      </c>
      <c r="C80" s="3">
        <v>-1426593</v>
      </c>
      <c r="D80" s="3">
        <v>9118997</v>
      </c>
      <c r="E80" s="3">
        <v>30058227</v>
      </c>
      <c r="F80" s="3">
        <v>35308975</v>
      </c>
      <c r="G80" s="3">
        <v>35308975</v>
      </c>
      <c r="H80" s="3">
        <v>37030267</v>
      </c>
      <c r="I80" s="3">
        <v>45040388</v>
      </c>
      <c r="J80" s="3">
        <v>41928317</v>
      </c>
      <c r="K80" s="3">
        <v>39860017</v>
      </c>
    </row>
    <row r="81" spans="1:11" ht="12.75" hidden="1">
      <c r="A81" s="1" t="s">
        <v>69</v>
      </c>
      <c r="B81" s="3">
        <v>5823765</v>
      </c>
      <c r="C81" s="3">
        <v>-6330347</v>
      </c>
      <c r="D81" s="3">
        <v>-526725</v>
      </c>
      <c r="E81" s="3">
        <v>4204565</v>
      </c>
      <c r="F81" s="3">
        <v>3516811</v>
      </c>
      <c r="G81" s="3">
        <v>3516811</v>
      </c>
      <c r="H81" s="3">
        <v>7786553</v>
      </c>
      <c r="I81" s="3">
        <v>4311260</v>
      </c>
      <c r="J81" s="3">
        <v>4036396</v>
      </c>
      <c r="K81" s="3">
        <v>3720262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-920</v>
      </c>
      <c r="C83" s="3">
        <v>-678</v>
      </c>
      <c r="D83" s="3">
        <v>0</v>
      </c>
      <c r="E83" s="3">
        <v>30445751</v>
      </c>
      <c r="F83" s="3">
        <v>25594870</v>
      </c>
      <c r="G83" s="3">
        <v>25594870</v>
      </c>
      <c r="H83" s="3">
        <v>28539059</v>
      </c>
      <c r="I83" s="3">
        <v>46222371</v>
      </c>
      <c r="J83" s="3">
        <v>48169534</v>
      </c>
      <c r="K83" s="3">
        <v>50291075</v>
      </c>
    </row>
    <row r="84" spans="1:11" ht="12.75" hidden="1">
      <c r="A84" s="1" t="s">
        <v>72</v>
      </c>
      <c r="B84" s="3">
        <v>-10270300</v>
      </c>
      <c r="C84" s="3">
        <v>-12505466</v>
      </c>
      <c r="D84" s="3">
        <v>4080835</v>
      </c>
      <c r="E84" s="3">
        <v>14880030</v>
      </c>
      <c r="F84" s="3">
        <v>19364316</v>
      </c>
      <c r="G84" s="3">
        <v>19364316</v>
      </c>
      <c r="H84" s="3">
        <v>31816358</v>
      </c>
      <c r="I84" s="3">
        <v>33640283</v>
      </c>
      <c r="J84" s="3">
        <v>36111250</v>
      </c>
      <c r="K84" s="3">
        <v>38398905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126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53962323</v>
      </c>
      <c r="C6" s="6">
        <v>58420644</v>
      </c>
      <c r="D6" s="23">
        <v>70462646</v>
      </c>
      <c r="E6" s="24">
        <v>71050262</v>
      </c>
      <c r="F6" s="6">
        <v>65492027</v>
      </c>
      <c r="G6" s="25">
        <v>65492027</v>
      </c>
      <c r="H6" s="26">
        <v>67764762</v>
      </c>
      <c r="I6" s="24">
        <v>69421547</v>
      </c>
      <c r="J6" s="6">
        <v>73586841</v>
      </c>
      <c r="K6" s="25">
        <v>78002052</v>
      </c>
    </row>
    <row r="7" spans="1:11" ht="13.5">
      <c r="A7" s="22" t="s">
        <v>19</v>
      </c>
      <c r="B7" s="6">
        <v>8599229</v>
      </c>
      <c r="C7" s="6">
        <v>9201816</v>
      </c>
      <c r="D7" s="23">
        <v>6196457</v>
      </c>
      <c r="E7" s="24">
        <v>7681377</v>
      </c>
      <c r="F7" s="6">
        <v>5372135</v>
      </c>
      <c r="G7" s="25">
        <v>5372135</v>
      </c>
      <c r="H7" s="26">
        <v>3011393</v>
      </c>
      <c r="I7" s="24">
        <v>5682393</v>
      </c>
      <c r="J7" s="6">
        <v>6018458</v>
      </c>
      <c r="K7" s="25">
        <v>6290188</v>
      </c>
    </row>
    <row r="8" spans="1:11" ht="13.5">
      <c r="A8" s="22" t="s">
        <v>20</v>
      </c>
      <c r="B8" s="6">
        <v>300805817</v>
      </c>
      <c r="C8" s="6">
        <v>366165410</v>
      </c>
      <c r="D8" s="23">
        <v>380255571</v>
      </c>
      <c r="E8" s="24">
        <v>387266200</v>
      </c>
      <c r="F8" s="6">
        <v>451926200</v>
      </c>
      <c r="G8" s="25">
        <v>451926200</v>
      </c>
      <c r="H8" s="26">
        <v>430073013</v>
      </c>
      <c r="I8" s="24">
        <v>417406000</v>
      </c>
      <c r="J8" s="6">
        <v>440169275</v>
      </c>
      <c r="K8" s="25">
        <v>444056825</v>
      </c>
    </row>
    <row r="9" spans="1:11" ht="13.5">
      <c r="A9" s="22" t="s">
        <v>21</v>
      </c>
      <c r="B9" s="6">
        <v>12673457</v>
      </c>
      <c r="C9" s="6">
        <v>11586717</v>
      </c>
      <c r="D9" s="23">
        <v>15463875</v>
      </c>
      <c r="E9" s="24">
        <v>11345340</v>
      </c>
      <c r="F9" s="6">
        <v>10354594</v>
      </c>
      <c r="G9" s="25">
        <v>10354594</v>
      </c>
      <c r="H9" s="26">
        <v>10770117</v>
      </c>
      <c r="I9" s="24">
        <v>10747852</v>
      </c>
      <c r="J9" s="6">
        <v>11383932</v>
      </c>
      <c r="K9" s="25">
        <v>12058365</v>
      </c>
    </row>
    <row r="10" spans="1:11" ht="25.5">
      <c r="A10" s="27" t="s">
        <v>128</v>
      </c>
      <c r="B10" s="28">
        <f>SUM(B5:B9)</f>
        <v>376040826</v>
      </c>
      <c r="C10" s="29">
        <f aca="true" t="shared" si="0" ref="C10:K10">SUM(C5:C9)</f>
        <v>445374587</v>
      </c>
      <c r="D10" s="30">
        <f t="shared" si="0"/>
        <v>472378549</v>
      </c>
      <c r="E10" s="28">
        <f t="shared" si="0"/>
        <v>477343179</v>
      </c>
      <c r="F10" s="29">
        <f t="shared" si="0"/>
        <v>533144956</v>
      </c>
      <c r="G10" s="31">
        <f t="shared" si="0"/>
        <v>533144956</v>
      </c>
      <c r="H10" s="32">
        <f t="shared" si="0"/>
        <v>511619285</v>
      </c>
      <c r="I10" s="28">
        <f t="shared" si="0"/>
        <v>503257792</v>
      </c>
      <c r="J10" s="29">
        <f t="shared" si="0"/>
        <v>531158506</v>
      </c>
      <c r="K10" s="31">
        <f t="shared" si="0"/>
        <v>540407430</v>
      </c>
    </row>
    <row r="11" spans="1:11" ht="13.5">
      <c r="A11" s="22" t="s">
        <v>22</v>
      </c>
      <c r="B11" s="6">
        <v>152143619</v>
      </c>
      <c r="C11" s="6">
        <v>173694819</v>
      </c>
      <c r="D11" s="23">
        <v>190401352</v>
      </c>
      <c r="E11" s="24">
        <v>222746265</v>
      </c>
      <c r="F11" s="6">
        <v>222446261</v>
      </c>
      <c r="G11" s="25">
        <v>222446261</v>
      </c>
      <c r="H11" s="26">
        <v>210107085</v>
      </c>
      <c r="I11" s="24">
        <v>237156397</v>
      </c>
      <c r="J11" s="6">
        <v>252896255</v>
      </c>
      <c r="K11" s="25">
        <v>269737914</v>
      </c>
    </row>
    <row r="12" spans="1:11" ht="13.5">
      <c r="A12" s="22" t="s">
        <v>23</v>
      </c>
      <c r="B12" s="6">
        <v>4087340</v>
      </c>
      <c r="C12" s="6">
        <v>6952427</v>
      </c>
      <c r="D12" s="23">
        <v>7701855</v>
      </c>
      <c r="E12" s="24">
        <v>8018021</v>
      </c>
      <c r="F12" s="6">
        <v>8338742</v>
      </c>
      <c r="G12" s="25">
        <v>8338742</v>
      </c>
      <c r="H12" s="26">
        <v>7812665</v>
      </c>
      <c r="I12" s="24">
        <v>8922455</v>
      </c>
      <c r="J12" s="6">
        <v>9547026</v>
      </c>
      <c r="K12" s="25">
        <v>10215318</v>
      </c>
    </row>
    <row r="13" spans="1:11" ht="13.5">
      <c r="A13" s="22" t="s">
        <v>129</v>
      </c>
      <c r="B13" s="6">
        <v>66992984</v>
      </c>
      <c r="C13" s="6">
        <v>69604915</v>
      </c>
      <c r="D13" s="23">
        <v>71944479</v>
      </c>
      <c r="E13" s="24">
        <v>84248645</v>
      </c>
      <c r="F13" s="6">
        <v>84148645</v>
      </c>
      <c r="G13" s="25">
        <v>84148645</v>
      </c>
      <c r="H13" s="26">
        <v>71467388</v>
      </c>
      <c r="I13" s="24">
        <v>87409969</v>
      </c>
      <c r="J13" s="6">
        <v>91000023</v>
      </c>
      <c r="K13" s="25">
        <v>94980924</v>
      </c>
    </row>
    <row r="14" spans="1:11" ht="13.5">
      <c r="A14" s="22" t="s">
        <v>24</v>
      </c>
      <c r="B14" s="6">
        <v>4496678</v>
      </c>
      <c r="C14" s="6">
        <v>3752248</v>
      </c>
      <c r="D14" s="23">
        <v>2395627</v>
      </c>
      <c r="E14" s="24">
        <v>4384590</v>
      </c>
      <c r="F14" s="6">
        <v>1507316</v>
      </c>
      <c r="G14" s="25">
        <v>1507316</v>
      </c>
      <c r="H14" s="26">
        <v>370469</v>
      </c>
      <c r="I14" s="24">
        <v>1327500</v>
      </c>
      <c r="J14" s="6">
        <v>1385250</v>
      </c>
      <c r="K14" s="25">
        <v>1446912</v>
      </c>
    </row>
    <row r="15" spans="1:11" ht="13.5">
      <c r="A15" s="22" t="s">
        <v>130</v>
      </c>
      <c r="B15" s="6">
        <v>48734603</v>
      </c>
      <c r="C15" s="6">
        <v>50227085</v>
      </c>
      <c r="D15" s="23">
        <v>28232488</v>
      </c>
      <c r="E15" s="24">
        <v>27745098</v>
      </c>
      <c r="F15" s="6">
        <v>28674146</v>
      </c>
      <c r="G15" s="25">
        <v>28674146</v>
      </c>
      <c r="H15" s="26">
        <v>27113638</v>
      </c>
      <c r="I15" s="24">
        <v>31248569</v>
      </c>
      <c r="J15" s="6">
        <v>32610385</v>
      </c>
      <c r="K15" s="25">
        <v>34064433</v>
      </c>
    </row>
    <row r="16" spans="1:11" ht="13.5">
      <c r="A16" s="22" t="s">
        <v>20</v>
      </c>
      <c r="B16" s="6">
        <v>11707789</v>
      </c>
      <c r="C16" s="6">
        <v>14000000</v>
      </c>
      <c r="D16" s="23">
        <v>14000000</v>
      </c>
      <c r="E16" s="24">
        <v>0</v>
      </c>
      <c r="F16" s="6">
        <v>17000000</v>
      </c>
      <c r="G16" s="25">
        <v>17000000</v>
      </c>
      <c r="H16" s="26">
        <v>17000000</v>
      </c>
      <c r="I16" s="24">
        <v>17000000</v>
      </c>
      <c r="J16" s="6">
        <v>20000000</v>
      </c>
      <c r="K16" s="25">
        <v>20000000</v>
      </c>
    </row>
    <row r="17" spans="1:11" ht="13.5">
      <c r="A17" s="22" t="s">
        <v>25</v>
      </c>
      <c r="B17" s="6">
        <v>212366637</v>
      </c>
      <c r="C17" s="6">
        <v>222131488</v>
      </c>
      <c r="D17" s="23">
        <v>246086291</v>
      </c>
      <c r="E17" s="24">
        <v>207400543</v>
      </c>
      <c r="F17" s="6">
        <v>233979062</v>
      </c>
      <c r="G17" s="25">
        <v>233979062</v>
      </c>
      <c r="H17" s="26">
        <v>187916704</v>
      </c>
      <c r="I17" s="24">
        <v>194529176</v>
      </c>
      <c r="J17" s="6">
        <v>205558571</v>
      </c>
      <c r="K17" s="25">
        <v>214373794</v>
      </c>
    </row>
    <row r="18" spans="1:11" ht="13.5">
      <c r="A18" s="33" t="s">
        <v>26</v>
      </c>
      <c r="B18" s="34">
        <f>SUM(B11:B17)</f>
        <v>500529650</v>
      </c>
      <c r="C18" s="35">
        <f aca="true" t="shared" si="1" ref="C18:K18">SUM(C11:C17)</f>
        <v>540362982</v>
      </c>
      <c r="D18" s="36">
        <f t="shared" si="1"/>
        <v>560762092</v>
      </c>
      <c r="E18" s="34">
        <f t="shared" si="1"/>
        <v>554543162</v>
      </c>
      <c r="F18" s="35">
        <f t="shared" si="1"/>
        <v>596094172</v>
      </c>
      <c r="G18" s="37">
        <f t="shared" si="1"/>
        <v>596094172</v>
      </c>
      <c r="H18" s="38">
        <f t="shared" si="1"/>
        <v>521787949</v>
      </c>
      <c r="I18" s="34">
        <f t="shared" si="1"/>
        <v>577594066</v>
      </c>
      <c r="J18" s="35">
        <f t="shared" si="1"/>
        <v>612997510</v>
      </c>
      <c r="K18" s="37">
        <f t="shared" si="1"/>
        <v>644819295</v>
      </c>
    </row>
    <row r="19" spans="1:11" ht="13.5">
      <c r="A19" s="33" t="s">
        <v>27</v>
      </c>
      <c r="B19" s="39">
        <f>+B10-B18</f>
        <v>-124488824</v>
      </c>
      <c r="C19" s="40">
        <f aca="true" t="shared" si="2" ref="C19:K19">+C10-C18</f>
        <v>-94988395</v>
      </c>
      <c r="D19" s="41">
        <f t="shared" si="2"/>
        <v>-88383543</v>
      </c>
      <c r="E19" s="39">
        <f t="shared" si="2"/>
        <v>-77199983</v>
      </c>
      <c r="F19" s="40">
        <f t="shared" si="2"/>
        <v>-62949216</v>
      </c>
      <c r="G19" s="42">
        <f t="shared" si="2"/>
        <v>-62949216</v>
      </c>
      <c r="H19" s="43">
        <f t="shared" si="2"/>
        <v>-10168664</v>
      </c>
      <c r="I19" s="39">
        <f t="shared" si="2"/>
        <v>-74336274</v>
      </c>
      <c r="J19" s="40">
        <f t="shared" si="2"/>
        <v>-81839004</v>
      </c>
      <c r="K19" s="42">
        <f t="shared" si="2"/>
        <v>-104411865</v>
      </c>
    </row>
    <row r="20" spans="1:11" ht="25.5">
      <c r="A20" s="44" t="s">
        <v>28</v>
      </c>
      <c r="B20" s="45">
        <v>2220948</v>
      </c>
      <c r="C20" s="46">
        <v>335775123</v>
      </c>
      <c r="D20" s="47">
        <v>262515307</v>
      </c>
      <c r="E20" s="45">
        <v>263487800</v>
      </c>
      <c r="F20" s="46">
        <v>301394800</v>
      </c>
      <c r="G20" s="48">
        <v>301394800</v>
      </c>
      <c r="H20" s="49">
        <v>302857466</v>
      </c>
      <c r="I20" s="45">
        <v>298258000</v>
      </c>
      <c r="J20" s="46">
        <v>340235725</v>
      </c>
      <c r="K20" s="48">
        <v>355787175</v>
      </c>
    </row>
    <row r="21" spans="1:11" ht="63.75">
      <c r="A21" s="50" t="s">
        <v>131</v>
      </c>
      <c r="B21" s="51">
        <v>333147040</v>
      </c>
      <c r="C21" s="52">
        <v>0</v>
      </c>
      <c r="D21" s="53">
        <v>5863241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210879164</v>
      </c>
      <c r="C22" s="58">
        <f aca="true" t="shared" si="3" ref="C22:K22">SUM(C19:C21)</f>
        <v>240786728</v>
      </c>
      <c r="D22" s="59">
        <f t="shared" si="3"/>
        <v>179995005</v>
      </c>
      <c r="E22" s="57">
        <f t="shared" si="3"/>
        <v>186287817</v>
      </c>
      <c r="F22" s="58">
        <f t="shared" si="3"/>
        <v>238445584</v>
      </c>
      <c r="G22" s="60">
        <f t="shared" si="3"/>
        <v>238445584</v>
      </c>
      <c r="H22" s="61">
        <f t="shared" si="3"/>
        <v>292688802</v>
      </c>
      <c r="I22" s="57">
        <f t="shared" si="3"/>
        <v>223921726</v>
      </c>
      <c r="J22" s="58">
        <f t="shared" si="3"/>
        <v>258396721</v>
      </c>
      <c r="K22" s="60">
        <f t="shared" si="3"/>
        <v>251375310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210879164</v>
      </c>
      <c r="C24" s="40">
        <f aca="true" t="shared" si="4" ref="C24:K24">SUM(C22:C23)</f>
        <v>240786728</v>
      </c>
      <c r="D24" s="41">
        <f t="shared" si="4"/>
        <v>179995005</v>
      </c>
      <c r="E24" s="39">
        <f t="shared" si="4"/>
        <v>186287817</v>
      </c>
      <c r="F24" s="40">
        <f t="shared" si="4"/>
        <v>238445584</v>
      </c>
      <c r="G24" s="42">
        <f t="shared" si="4"/>
        <v>238445584</v>
      </c>
      <c r="H24" s="43">
        <f t="shared" si="4"/>
        <v>292688802</v>
      </c>
      <c r="I24" s="39">
        <f t="shared" si="4"/>
        <v>223921726</v>
      </c>
      <c r="J24" s="40">
        <f t="shared" si="4"/>
        <v>258396721</v>
      </c>
      <c r="K24" s="42">
        <f t="shared" si="4"/>
        <v>251375310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222252881</v>
      </c>
      <c r="C27" s="7">
        <v>265346209</v>
      </c>
      <c r="D27" s="69">
        <v>240194546</v>
      </c>
      <c r="E27" s="70">
        <v>271221430</v>
      </c>
      <c r="F27" s="7">
        <v>335542357</v>
      </c>
      <c r="G27" s="71">
        <v>335542357</v>
      </c>
      <c r="H27" s="72">
        <v>278352522</v>
      </c>
      <c r="I27" s="70">
        <v>307283480</v>
      </c>
      <c r="J27" s="7">
        <v>347620167</v>
      </c>
      <c r="K27" s="71">
        <v>363498779</v>
      </c>
    </row>
    <row r="28" spans="1:11" ht="13.5">
      <c r="A28" s="73" t="s">
        <v>33</v>
      </c>
      <c r="B28" s="6">
        <v>11369440</v>
      </c>
      <c r="C28" s="6">
        <v>132801120</v>
      </c>
      <c r="D28" s="23">
        <v>234406487</v>
      </c>
      <c r="E28" s="24">
        <v>263487800</v>
      </c>
      <c r="F28" s="6">
        <v>301494801</v>
      </c>
      <c r="G28" s="25">
        <v>301494801</v>
      </c>
      <c r="H28" s="26">
        <v>0</v>
      </c>
      <c r="I28" s="24">
        <v>298258000</v>
      </c>
      <c r="J28" s="6">
        <v>340235725</v>
      </c>
      <c r="K28" s="25">
        <v>355787175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1295912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14442344</v>
      </c>
      <c r="D31" s="23">
        <v>4211458</v>
      </c>
      <c r="E31" s="24">
        <v>7733630</v>
      </c>
      <c r="F31" s="6">
        <v>34047556</v>
      </c>
      <c r="G31" s="25">
        <v>34047556</v>
      </c>
      <c r="H31" s="26">
        <v>0</v>
      </c>
      <c r="I31" s="24">
        <v>9025480</v>
      </c>
      <c r="J31" s="6">
        <v>7384442</v>
      </c>
      <c r="K31" s="25">
        <v>7711604</v>
      </c>
    </row>
    <row r="32" spans="1:11" ht="13.5">
      <c r="A32" s="33" t="s">
        <v>36</v>
      </c>
      <c r="B32" s="7">
        <f>SUM(B28:B31)</f>
        <v>11369440</v>
      </c>
      <c r="C32" s="7">
        <f aca="true" t="shared" si="5" ref="C32:K32">SUM(C28:C31)</f>
        <v>147243464</v>
      </c>
      <c r="D32" s="69">
        <f t="shared" si="5"/>
        <v>239913857</v>
      </c>
      <c r="E32" s="70">
        <f t="shared" si="5"/>
        <v>271221430</v>
      </c>
      <c r="F32" s="7">
        <f t="shared" si="5"/>
        <v>335542357</v>
      </c>
      <c r="G32" s="71">
        <f t="shared" si="5"/>
        <v>335542357</v>
      </c>
      <c r="H32" s="72">
        <f t="shared" si="5"/>
        <v>0</v>
      </c>
      <c r="I32" s="70">
        <f t="shared" si="5"/>
        <v>307283480</v>
      </c>
      <c r="J32" s="7">
        <f t="shared" si="5"/>
        <v>347620167</v>
      </c>
      <c r="K32" s="71">
        <f t="shared" si="5"/>
        <v>363498779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168217788</v>
      </c>
      <c r="C35" s="6">
        <v>118694839</v>
      </c>
      <c r="D35" s="23">
        <v>101536255</v>
      </c>
      <c r="E35" s="24">
        <v>54206463</v>
      </c>
      <c r="F35" s="6">
        <v>70441480</v>
      </c>
      <c r="G35" s="25">
        <v>70441480</v>
      </c>
      <c r="H35" s="26">
        <v>145743261</v>
      </c>
      <c r="I35" s="24">
        <v>107619283</v>
      </c>
      <c r="J35" s="6">
        <v>110829398</v>
      </c>
      <c r="K35" s="25">
        <v>96763771</v>
      </c>
    </row>
    <row r="36" spans="1:11" ht="13.5">
      <c r="A36" s="22" t="s">
        <v>39</v>
      </c>
      <c r="B36" s="6">
        <v>1943575407</v>
      </c>
      <c r="C36" s="6">
        <v>2170254942</v>
      </c>
      <c r="D36" s="23">
        <v>2341369480</v>
      </c>
      <c r="E36" s="24">
        <v>2290106201</v>
      </c>
      <c r="F36" s="6">
        <v>2631491659</v>
      </c>
      <c r="G36" s="25">
        <v>2631491659</v>
      </c>
      <c r="H36" s="26">
        <v>2548254617</v>
      </c>
      <c r="I36" s="24">
        <v>2845908037</v>
      </c>
      <c r="J36" s="6">
        <v>3099932873</v>
      </c>
      <c r="K36" s="25">
        <v>3409502017</v>
      </c>
    </row>
    <row r="37" spans="1:11" ht="13.5">
      <c r="A37" s="22" t="s">
        <v>40</v>
      </c>
      <c r="B37" s="6">
        <v>235334435</v>
      </c>
      <c r="C37" s="6">
        <v>168159669</v>
      </c>
      <c r="D37" s="23">
        <v>137351343</v>
      </c>
      <c r="E37" s="24">
        <v>85282315</v>
      </c>
      <c r="F37" s="6">
        <v>105190482</v>
      </c>
      <c r="G37" s="25">
        <v>105190482</v>
      </c>
      <c r="H37" s="26">
        <v>113561184</v>
      </c>
      <c r="I37" s="24">
        <v>106785147</v>
      </c>
      <c r="J37" s="6">
        <v>99277650</v>
      </c>
      <c r="K37" s="25">
        <v>91271489</v>
      </c>
    </row>
    <row r="38" spans="1:11" ht="13.5">
      <c r="A38" s="22" t="s">
        <v>41</v>
      </c>
      <c r="B38" s="6">
        <v>51431251</v>
      </c>
      <c r="C38" s="6">
        <v>56670389</v>
      </c>
      <c r="D38" s="23">
        <v>44948483</v>
      </c>
      <c r="E38" s="24">
        <v>27811237</v>
      </c>
      <c r="F38" s="6">
        <v>37424887</v>
      </c>
      <c r="G38" s="25">
        <v>37424887</v>
      </c>
      <c r="H38" s="26">
        <v>32336099</v>
      </c>
      <c r="I38" s="24">
        <v>25675798</v>
      </c>
      <c r="J38" s="6">
        <v>26265386</v>
      </c>
      <c r="K38" s="25">
        <v>28383732</v>
      </c>
    </row>
    <row r="39" spans="1:11" ht="13.5">
      <c r="A39" s="22" t="s">
        <v>42</v>
      </c>
      <c r="B39" s="6">
        <v>1614148334</v>
      </c>
      <c r="C39" s="6">
        <v>2068643809</v>
      </c>
      <c r="D39" s="23">
        <v>2330681008</v>
      </c>
      <c r="E39" s="24">
        <v>2231219112</v>
      </c>
      <c r="F39" s="6">
        <v>2507160003</v>
      </c>
      <c r="G39" s="25">
        <v>2507160003</v>
      </c>
      <c r="H39" s="26">
        <v>2584171045</v>
      </c>
      <c r="I39" s="24">
        <v>2821066375</v>
      </c>
      <c r="J39" s="6">
        <v>3085219235</v>
      </c>
      <c r="K39" s="25">
        <v>3386610567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355578128</v>
      </c>
      <c r="F42" s="6">
        <v>296277148</v>
      </c>
      <c r="G42" s="25">
        <v>296277148</v>
      </c>
      <c r="H42" s="26">
        <v>-102987381</v>
      </c>
      <c r="I42" s="24">
        <v>301782812</v>
      </c>
      <c r="J42" s="6">
        <v>343601251</v>
      </c>
      <c r="K42" s="25">
        <v>339761475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-271221430</v>
      </c>
      <c r="F43" s="6">
        <v>-335542357</v>
      </c>
      <c r="G43" s="25">
        <v>-335542357</v>
      </c>
      <c r="H43" s="26">
        <v>-233320436</v>
      </c>
      <c r="I43" s="24">
        <v>-307283480</v>
      </c>
      <c r="J43" s="6">
        <v>-347620167</v>
      </c>
      <c r="K43" s="25">
        <v>-363498779</v>
      </c>
    </row>
    <row r="44" spans="1:11" ht="13.5">
      <c r="A44" s="22" t="s">
        <v>46</v>
      </c>
      <c r="B44" s="6">
        <v>1605611</v>
      </c>
      <c r="C44" s="6">
        <v>162408</v>
      </c>
      <c r="D44" s="23">
        <v>95238</v>
      </c>
      <c r="E44" s="24">
        <v>-18389</v>
      </c>
      <c r="F44" s="6">
        <v>163157</v>
      </c>
      <c r="G44" s="25">
        <v>163157</v>
      </c>
      <c r="H44" s="26">
        <v>-2033520</v>
      </c>
      <c r="I44" s="24">
        <v>147075</v>
      </c>
      <c r="J44" s="6">
        <v>148923</v>
      </c>
      <c r="K44" s="25">
        <v>142920</v>
      </c>
    </row>
    <row r="45" spans="1:11" ht="13.5">
      <c r="A45" s="33" t="s">
        <v>47</v>
      </c>
      <c r="B45" s="7">
        <v>25877863</v>
      </c>
      <c r="C45" s="7">
        <v>100040886</v>
      </c>
      <c r="D45" s="69">
        <v>58458053</v>
      </c>
      <c r="E45" s="70">
        <v>97259952</v>
      </c>
      <c r="F45" s="7">
        <v>9628926</v>
      </c>
      <c r="G45" s="71">
        <v>9628926</v>
      </c>
      <c r="H45" s="72">
        <v>-255092832</v>
      </c>
      <c r="I45" s="70">
        <v>43377385</v>
      </c>
      <c r="J45" s="7">
        <v>47309427</v>
      </c>
      <c r="K45" s="71">
        <v>27302704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96951774</v>
      </c>
      <c r="C48" s="6">
        <v>58362815</v>
      </c>
      <c r="D48" s="23">
        <v>40670869</v>
      </c>
      <c r="E48" s="24">
        <v>6236967</v>
      </c>
      <c r="F48" s="6">
        <v>20050299</v>
      </c>
      <c r="G48" s="25">
        <v>20050299</v>
      </c>
      <c r="H48" s="26">
        <v>53942781</v>
      </c>
      <c r="I48" s="24">
        <v>51179421</v>
      </c>
      <c r="J48" s="6">
        <v>52227525</v>
      </c>
      <c r="K48" s="25">
        <v>35976959</v>
      </c>
    </row>
    <row r="49" spans="1:11" ht="13.5">
      <c r="A49" s="22" t="s">
        <v>50</v>
      </c>
      <c r="B49" s="6">
        <f>+B75</f>
        <v>295231965</v>
      </c>
      <c r="C49" s="6">
        <f aca="true" t="shared" si="6" ref="C49:K49">+C75</f>
        <v>254312499</v>
      </c>
      <c r="D49" s="23">
        <f t="shared" si="6"/>
        <v>198398728</v>
      </c>
      <c r="E49" s="24">
        <f t="shared" si="6"/>
        <v>11177165.748525351</v>
      </c>
      <c r="F49" s="6">
        <f t="shared" si="6"/>
        <v>3058503.6841061786</v>
      </c>
      <c r="G49" s="25">
        <f t="shared" si="6"/>
        <v>3058503.6841061786</v>
      </c>
      <c r="H49" s="26">
        <f t="shared" si="6"/>
        <v>-5996838.748363793</v>
      </c>
      <c r="I49" s="24">
        <f t="shared" si="6"/>
        <v>80151316.67587307</v>
      </c>
      <c r="J49" s="6">
        <f t="shared" si="6"/>
        <v>73739804.85506317</v>
      </c>
      <c r="K49" s="25">
        <f t="shared" si="6"/>
        <v>65849412.45755752</v>
      </c>
    </row>
    <row r="50" spans="1:11" ht="13.5">
      <c r="A50" s="33" t="s">
        <v>51</v>
      </c>
      <c r="B50" s="7">
        <f>+B48-B49</f>
        <v>-198280191</v>
      </c>
      <c r="C50" s="7">
        <f aca="true" t="shared" si="7" ref="C50:K50">+C48-C49</f>
        <v>-195949684</v>
      </c>
      <c r="D50" s="69">
        <f t="shared" si="7"/>
        <v>-157727859</v>
      </c>
      <c r="E50" s="70">
        <f t="shared" si="7"/>
        <v>-4940198.748525351</v>
      </c>
      <c r="F50" s="7">
        <f t="shared" si="7"/>
        <v>16991795.31589382</v>
      </c>
      <c r="G50" s="71">
        <f t="shared" si="7"/>
        <v>16991795.31589382</v>
      </c>
      <c r="H50" s="72">
        <f t="shared" si="7"/>
        <v>59939619.74836379</v>
      </c>
      <c r="I50" s="70">
        <f t="shared" si="7"/>
        <v>-28971895.67587307</v>
      </c>
      <c r="J50" s="7">
        <f t="shared" si="7"/>
        <v>-21512279.85506317</v>
      </c>
      <c r="K50" s="71">
        <f t="shared" si="7"/>
        <v>-29872453.45755752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1553999919</v>
      </c>
      <c r="C53" s="6">
        <v>1544132213</v>
      </c>
      <c r="D53" s="23">
        <v>1674185769</v>
      </c>
      <c r="E53" s="24">
        <v>1875916494</v>
      </c>
      <c r="F53" s="6">
        <v>1964307949</v>
      </c>
      <c r="G53" s="25">
        <v>1964307949</v>
      </c>
      <c r="H53" s="26">
        <v>1881070907</v>
      </c>
      <c r="I53" s="24">
        <v>2178724327</v>
      </c>
      <c r="J53" s="6">
        <v>2432749163</v>
      </c>
      <c r="K53" s="25">
        <v>2742318307</v>
      </c>
    </row>
    <row r="54" spans="1:11" ht="13.5">
      <c r="A54" s="22" t="s">
        <v>54</v>
      </c>
      <c r="B54" s="6">
        <v>0</v>
      </c>
      <c r="C54" s="6">
        <v>66854865</v>
      </c>
      <c r="D54" s="23">
        <v>70918931</v>
      </c>
      <c r="E54" s="24">
        <v>84248645</v>
      </c>
      <c r="F54" s="6">
        <v>84148645</v>
      </c>
      <c r="G54" s="25">
        <v>84148645</v>
      </c>
      <c r="H54" s="26">
        <v>71467388</v>
      </c>
      <c r="I54" s="24">
        <v>87409969</v>
      </c>
      <c r="J54" s="6">
        <v>91000023</v>
      </c>
      <c r="K54" s="25">
        <v>94980924</v>
      </c>
    </row>
    <row r="55" spans="1:11" ht="13.5">
      <c r="A55" s="22" t="s">
        <v>55</v>
      </c>
      <c r="B55" s="6">
        <v>215127904</v>
      </c>
      <c r="C55" s="6">
        <v>191501452</v>
      </c>
      <c r="D55" s="23">
        <v>123448606</v>
      </c>
      <c r="E55" s="24">
        <v>17504585</v>
      </c>
      <c r="F55" s="6">
        <v>39793388</v>
      </c>
      <c r="G55" s="25">
        <v>39793388</v>
      </c>
      <c r="H55" s="26">
        <v>28706897</v>
      </c>
      <c r="I55" s="24">
        <v>16500000</v>
      </c>
      <c r="J55" s="6">
        <v>0</v>
      </c>
      <c r="K55" s="25">
        <v>0</v>
      </c>
    </row>
    <row r="56" spans="1:11" ht="13.5">
      <c r="A56" s="22" t="s">
        <v>56</v>
      </c>
      <c r="B56" s="6">
        <v>14306361</v>
      </c>
      <c r="C56" s="6">
        <v>33429960</v>
      </c>
      <c r="D56" s="23">
        <v>20479428</v>
      </c>
      <c r="E56" s="24">
        <v>22896990</v>
      </c>
      <c r="F56" s="6">
        <v>43629400</v>
      </c>
      <c r="G56" s="25">
        <v>43629400</v>
      </c>
      <c r="H56" s="26">
        <v>44549601</v>
      </c>
      <c r="I56" s="24">
        <v>33999913</v>
      </c>
      <c r="J56" s="6">
        <v>35495909</v>
      </c>
      <c r="K56" s="25">
        <v>37093225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2346786</v>
      </c>
      <c r="C59" s="6">
        <v>342786</v>
      </c>
      <c r="D59" s="23">
        <v>0</v>
      </c>
      <c r="E59" s="24">
        <v>6189167</v>
      </c>
      <c r="F59" s="6">
        <v>6189167</v>
      </c>
      <c r="G59" s="25">
        <v>6189167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33410</v>
      </c>
      <c r="C62" s="98">
        <v>31739</v>
      </c>
      <c r="D62" s="99">
        <v>0</v>
      </c>
      <c r="E62" s="97">
        <v>28645</v>
      </c>
      <c r="F62" s="98">
        <v>28645</v>
      </c>
      <c r="G62" s="99">
        <v>28645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1.6063710208559585</v>
      </c>
      <c r="F70" s="5">
        <f t="shared" si="8"/>
        <v>0.8146468050281418</v>
      </c>
      <c r="G70" s="5">
        <f t="shared" si="8"/>
        <v>0.8146468050281418</v>
      </c>
      <c r="H70" s="5">
        <f t="shared" si="8"/>
        <v>1.9068794777364195</v>
      </c>
      <c r="I70" s="5">
        <f t="shared" si="8"/>
        <v>0.77824130522785</v>
      </c>
      <c r="J70" s="5">
        <f t="shared" si="8"/>
        <v>0.7757878326180886</v>
      </c>
      <c r="K70" s="5">
        <f t="shared" si="8"/>
        <v>0.7582063665726514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115911884</v>
      </c>
      <c r="F71" s="2">
        <f t="shared" si="9"/>
        <v>53950326</v>
      </c>
      <c r="G71" s="2">
        <f t="shared" si="9"/>
        <v>53950326</v>
      </c>
      <c r="H71" s="2">
        <f t="shared" si="9"/>
        <v>130496172</v>
      </c>
      <c r="I71" s="2">
        <f t="shared" si="9"/>
        <v>54454264</v>
      </c>
      <c r="J71" s="2">
        <f t="shared" si="9"/>
        <v>57532729</v>
      </c>
      <c r="K71" s="2">
        <f t="shared" si="9"/>
        <v>59596091</v>
      </c>
    </row>
    <row r="72" spans="1:11" ht="12.75" hidden="1">
      <c r="A72" s="1" t="s">
        <v>136</v>
      </c>
      <c r="B72" s="2">
        <f>+B77</f>
        <v>54672554</v>
      </c>
      <c r="C72" s="2">
        <f aca="true" t="shared" si="10" ref="C72:K72">+C77</f>
        <v>59451240</v>
      </c>
      <c r="D72" s="2">
        <f t="shared" si="10"/>
        <v>72232456</v>
      </c>
      <c r="E72" s="2">
        <f t="shared" si="10"/>
        <v>72157604</v>
      </c>
      <c r="F72" s="2">
        <f t="shared" si="10"/>
        <v>66225419</v>
      </c>
      <c r="G72" s="2">
        <f t="shared" si="10"/>
        <v>66225419</v>
      </c>
      <c r="H72" s="2">
        <f t="shared" si="10"/>
        <v>68434410</v>
      </c>
      <c r="I72" s="2">
        <f t="shared" si="10"/>
        <v>69970925</v>
      </c>
      <c r="J72" s="2">
        <f t="shared" si="10"/>
        <v>74160391</v>
      </c>
      <c r="K72" s="2">
        <f t="shared" si="10"/>
        <v>78601412</v>
      </c>
    </row>
    <row r="73" spans="1:11" ht="12.75" hidden="1">
      <c r="A73" s="1" t="s">
        <v>137</v>
      </c>
      <c r="B73" s="2">
        <f>+B74</f>
        <v>-6869628.000000002</v>
      </c>
      <c r="C73" s="2">
        <f aca="true" t="shared" si="11" ref="C73:K73">+(C78+C80+C81+C82)-(B78+B80+B81+B82)</f>
        <v>-11011117</v>
      </c>
      <c r="D73" s="2">
        <f t="shared" si="11"/>
        <v>514060</v>
      </c>
      <c r="E73" s="2">
        <f t="shared" si="11"/>
        <v>-12809697</v>
      </c>
      <c r="F73" s="2">
        <f>+(F78+F80+F81+F82)-(D78+D80+D81+D82)</f>
        <v>-10474205</v>
      </c>
      <c r="G73" s="2">
        <f>+(G78+G80+G81+G82)-(D78+D80+D81+D82)</f>
        <v>-10474205</v>
      </c>
      <c r="H73" s="2">
        <f>+(H78+H80+H81+H82)-(D78+D80+D81+D82)</f>
        <v>30935094</v>
      </c>
      <c r="I73" s="2">
        <f>+(I78+I80+I81+I82)-(E78+E80+E81+E82)</f>
        <v>8384173</v>
      </c>
      <c r="J73" s="2">
        <f t="shared" si="11"/>
        <v>2150796</v>
      </c>
      <c r="K73" s="2">
        <f t="shared" si="11"/>
        <v>2173810</v>
      </c>
    </row>
    <row r="74" spans="1:11" ht="12.75" hidden="1">
      <c r="A74" s="1" t="s">
        <v>138</v>
      </c>
      <c r="B74" s="2">
        <f>+TREND(C74:E74)</f>
        <v>-6869628.000000002</v>
      </c>
      <c r="C74" s="2">
        <f>+C73</f>
        <v>-11011117</v>
      </c>
      <c r="D74" s="2">
        <f aca="true" t="shared" si="12" ref="D74:K74">+D73</f>
        <v>514060</v>
      </c>
      <c r="E74" s="2">
        <f t="shared" si="12"/>
        <v>-12809697</v>
      </c>
      <c r="F74" s="2">
        <f t="shared" si="12"/>
        <v>-10474205</v>
      </c>
      <c r="G74" s="2">
        <f t="shared" si="12"/>
        <v>-10474205</v>
      </c>
      <c r="H74" s="2">
        <f t="shared" si="12"/>
        <v>30935094</v>
      </c>
      <c r="I74" s="2">
        <f t="shared" si="12"/>
        <v>8384173</v>
      </c>
      <c r="J74" s="2">
        <f t="shared" si="12"/>
        <v>2150796</v>
      </c>
      <c r="K74" s="2">
        <f t="shared" si="12"/>
        <v>2173810</v>
      </c>
    </row>
    <row r="75" spans="1:11" ht="12.75" hidden="1">
      <c r="A75" s="1" t="s">
        <v>139</v>
      </c>
      <c r="B75" s="2">
        <f>+B84-(((B80+B81+B78)*B70)-B79)</f>
        <v>295231965</v>
      </c>
      <c r="C75" s="2">
        <f aca="true" t="shared" si="13" ref="C75:K75">+C84-(((C80+C81+C78)*C70)-C79)</f>
        <v>254312499</v>
      </c>
      <c r="D75" s="2">
        <f t="shared" si="13"/>
        <v>198398728</v>
      </c>
      <c r="E75" s="2">
        <f t="shared" si="13"/>
        <v>11177165.748525351</v>
      </c>
      <c r="F75" s="2">
        <f t="shared" si="13"/>
        <v>3058503.6841061786</v>
      </c>
      <c r="G75" s="2">
        <f t="shared" si="13"/>
        <v>3058503.6841061786</v>
      </c>
      <c r="H75" s="2">
        <f t="shared" si="13"/>
        <v>-5996838.748363793</v>
      </c>
      <c r="I75" s="2">
        <f t="shared" si="13"/>
        <v>80151316.67587307</v>
      </c>
      <c r="J75" s="2">
        <f t="shared" si="13"/>
        <v>73739804.85506317</v>
      </c>
      <c r="K75" s="2">
        <f t="shared" si="13"/>
        <v>65849412.45755752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54672554</v>
      </c>
      <c r="C77" s="3">
        <v>59451240</v>
      </c>
      <c r="D77" s="3">
        <v>72232456</v>
      </c>
      <c r="E77" s="3">
        <v>72157604</v>
      </c>
      <c r="F77" s="3">
        <v>66225419</v>
      </c>
      <c r="G77" s="3">
        <v>66225419</v>
      </c>
      <c r="H77" s="3">
        <v>68434410</v>
      </c>
      <c r="I77" s="3">
        <v>69970925</v>
      </c>
      <c r="J77" s="3">
        <v>74160391</v>
      </c>
      <c r="K77" s="3">
        <v>78601412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224836448</v>
      </c>
      <c r="C79" s="3">
        <v>155391316</v>
      </c>
      <c r="D79" s="3">
        <v>122193786</v>
      </c>
      <c r="E79" s="3">
        <v>68734048</v>
      </c>
      <c r="F79" s="3">
        <v>89888157</v>
      </c>
      <c r="G79" s="3">
        <v>89888157</v>
      </c>
      <c r="H79" s="3">
        <v>98233368</v>
      </c>
      <c r="I79" s="3">
        <v>91335747</v>
      </c>
      <c r="J79" s="3">
        <v>83120966</v>
      </c>
      <c r="K79" s="3">
        <v>75011768</v>
      </c>
    </row>
    <row r="80" spans="1:11" ht="12.75" hidden="1">
      <c r="A80" s="1" t="s">
        <v>68</v>
      </c>
      <c r="B80" s="3">
        <v>9879659</v>
      </c>
      <c r="C80" s="3">
        <v>26933369</v>
      </c>
      <c r="D80" s="3">
        <v>33060079</v>
      </c>
      <c r="E80" s="3">
        <v>33454362</v>
      </c>
      <c r="F80" s="3">
        <v>27207518</v>
      </c>
      <c r="G80" s="3">
        <v>27207518</v>
      </c>
      <c r="H80" s="3">
        <v>64391035</v>
      </c>
      <c r="I80" s="3">
        <v>30951230</v>
      </c>
      <c r="J80" s="3">
        <v>30504118</v>
      </c>
      <c r="K80" s="3">
        <v>30087260</v>
      </c>
    </row>
    <row r="81" spans="1:11" ht="12.75" hidden="1">
      <c r="A81" s="1" t="s">
        <v>69</v>
      </c>
      <c r="B81" s="3">
        <v>61215771</v>
      </c>
      <c r="C81" s="3">
        <v>33150944</v>
      </c>
      <c r="D81" s="3">
        <v>27538294</v>
      </c>
      <c r="E81" s="3">
        <v>14334314</v>
      </c>
      <c r="F81" s="3">
        <v>22916650</v>
      </c>
      <c r="G81" s="3">
        <v>22916650</v>
      </c>
      <c r="H81" s="3">
        <v>27142432</v>
      </c>
      <c r="I81" s="3">
        <v>25221619</v>
      </c>
      <c r="J81" s="3">
        <v>27819527</v>
      </c>
      <c r="K81" s="3">
        <v>30410195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115911884</v>
      </c>
      <c r="F83" s="3">
        <v>53950326</v>
      </c>
      <c r="G83" s="3">
        <v>53950326</v>
      </c>
      <c r="H83" s="3">
        <v>130496172</v>
      </c>
      <c r="I83" s="3">
        <v>54454264</v>
      </c>
      <c r="J83" s="3">
        <v>57532729</v>
      </c>
      <c r="K83" s="3">
        <v>59596091</v>
      </c>
    </row>
    <row r="84" spans="1:11" ht="12.75" hidden="1">
      <c r="A84" s="1" t="s">
        <v>72</v>
      </c>
      <c r="B84" s="3">
        <v>70395517</v>
      </c>
      <c r="C84" s="3">
        <v>98921183</v>
      </c>
      <c r="D84" s="3">
        <v>76204942</v>
      </c>
      <c r="E84" s="3">
        <v>19209462</v>
      </c>
      <c r="F84" s="3">
        <v>-45996160</v>
      </c>
      <c r="G84" s="3">
        <v>-45996160</v>
      </c>
      <c r="H84" s="3">
        <v>70313083</v>
      </c>
      <c r="I84" s="3">
        <v>32531601</v>
      </c>
      <c r="J84" s="3">
        <v>35865613</v>
      </c>
      <c r="K84" s="3">
        <v>36707200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389818333</v>
      </c>
      <c r="C5" s="6">
        <v>405471556</v>
      </c>
      <c r="D5" s="23">
        <v>428372287</v>
      </c>
      <c r="E5" s="24">
        <v>457943322</v>
      </c>
      <c r="F5" s="6">
        <v>457943322</v>
      </c>
      <c r="G5" s="25">
        <v>457943322</v>
      </c>
      <c r="H5" s="26">
        <v>447649172</v>
      </c>
      <c r="I5" s="24">
        <v>475785492</v>
      </c>
      <c r="J5" s="6">
        <v>495311004</v>
      </c>
      <c r="K5" s="25">
        <v>515618808</v>
      </c>
    </row>
    <row r="6" spans="1:11" ht="13.5">
      <c r="A6" s="22" t="s">
        <v>18</v>
      </c>
      <c r="B6" s="6">
        <v>163161632</v>
      </c>
      <c r="C6" s="6">
        <v>174210718</v>
      </c>
      <c r="D6" s="23">
        <v>188550903</v>
      </c>
      <c r="E6" s="24">
        <v>210671687</v>
      </c>
      <c r="F6" s="6">
        <v>214090017</v>
      </c>
      <c r="G6" s="25">
        <v>214090017</v>
      </c>
      <c r="H6" s="26">
        <v>197649832</v>
      </c>
      <c r="I6" s="24">
        <v>238253350</v>
      </c>
      <c r="J6" s="6">
        <v>265666256</v>
      </c>
      <c r="K6" s="25">
        <v>296935072</v>
      </c>
    </row>
    <row r="7" spans="1:11" ht="13.5">
      <c r="A7" s="22" t="s">
        <v>19</v>
      </c>
      <c r="B7" s="6">
        <v>3617781</v>
      </c>
      <c r="C7" s="6">
        <v>4128751</v>
      </c>
      <c r="D7" s="23">
        <v>4670283</v>
      </c>
      <c r="E7" s="24">
        <v>2466132</v>
      </c>
      <c r="F7" s="6">
        <v>2466132</v>
      </c>
      <c r="G7" s="25">
        <v>2466132</v>
      </c>
      <c r="H7" s="26">
        <v>3513273</v>
      </c>
      <c r="I7" s="24">
        <v>4500000</v>
      </c>
      <c r="J7" s="6">
        <v>4675596</v>
      </c>
      <c r="K7" s="25">
        <v>4867200</v>
      </c>
    </row>
    <row r="8" spans="1:11" ht="13.5">
      <c r="A8" s="22" t="s">
        <v>20</v>
      </c>
      <c r="B8" s="6">
        <v>259392779</v>
      </c>
      <c r="C8" s="6">
        <v>222144022</v>
      </c>
      <c r="D8" s="23">
        <v>267234801</v>
      </c>
      <c r="E8" s="24">
        <v>336787140</v>
      </c>
      <c r="F8" s="6">
        <v>374995283</v>
      </c>
      <c r="G8" s="25">
        <v>374995283</v>
      </c>
      <c r="H8" s="26">
        <v>287827156</v>
      </c>
      <c r="I8" s="24">
        <v>257884998</v>
      </c>
      <c r="J8" s="6">
        <v>320734002</v>
      </c>
      <c r="K8" s="25">
        <v>333557076</v>
      </c>
    </row>
    <row r="9" spans="1:11" ht="13.5">
      <c r="A9" s="22" t="s">
        <v>21</v>
      </c>
      <c r="B9" s="6">
        <v>42522565</v>
      </c>
      <c r="C9" s="6">
        <v>71437669</v>
      </c>
      <c r="D9" s="23">
        <v>55174675</v>
      </c>
      <c r="E9" s="24">
        <v>72701727</v>
      </c>
      <c r="F9" s="6">
        <v>70554059</v>
      </c>
      <c r="G9" s="25">
        <v>70554059</v>
      </c>
      <c r="H9" s="26">
        <v>50796944</v>
      </c>
      <c r="I9" s="24">
        <v>148215100</v>
      </c>
      <c r="J9" s="6">
        <v>73847136</v>
      </c>
      <c r="K9" s="25">
        <v>77170268</v>
      </c>
    </row>
    <row r="10" spans="1:11" ht="25.5">
      <c r="A10" s="27" t="s">
        <v>128</v>
      </c>
      <c r="B10" s="28">
        <f>SUM(B5:B9)</f>
        <v>858513090</v>
      </c>
      <c r="C10" s="29">
        <f aca="true" t="shared" si="0" ref="C10:K10">SUM(C5:C9)</f>
        <v>877392716</v>
      </c>
      <c r="D10" s="30">
        <f t="shared" si="0"/>
        <v>944002949</v>
      </c>
      <c r="E10" s="28">
        <f t="shared" si="0"/>
        <v>1080570008</v>
      </c>
      <c r="F10" s="29">
        <f t="shared" si="0"/>
        <v>1120048813</v>
      </c>
      <c r="G10" s="31">
        <f t="shared" si="0"/>
        <v>1120048813</v>
      </c>
      <c r="H10" s="32">
        <f t="shared" si="0"/>
        <v>987436377</v>
      </c>
      <c r="I10" s="28">
        <f t="shared" si="0"/>
        <v>1124638940</v>
      </c>
      <c r="J10" s="29">
        <f t="shared" si="0"/>
        <v>1160233994</v>
      </c>
      <c r="K10" s="31">
        <f t="shared" si="0"/>
        <v>1228148424</v>
      </c>
    </row>
    <row r="11" spans="1:11" ht="13.5">
      <c r="A11" s="22" t="s">
        <v>22</v>
      </c>
      <c r="B11" s="6">
        <v>358014314</v>
      </c>
      <c r="C11" s="6">
        <v>399045288</v>
      </c>
      <c r="D11" s="23">
        <v>393829420</v>
      </c>
      <c r="E11" s="24">
        <v>429291051</v>
      </c>
      <c r="F11" s="6">
        <v>433898836</v>
      </c>
      <c r="G11" s="25">
        <v>433898836</v>
      </c>
      <c r="H11" s="26">
        <v>407811722</v>
      </c>
      <c r="I11" s="24">
        <v>415479974</v>
      </c>
      <c r="J11" s="6">
        <v>405878034</v>
      </c>
      <c r="K11" s="25">
        <v>406939538</v>
      </c>
    </row>
    <row r="12" spans="1:11" ht="13.5">
      <c r="A12" s="22" t="s">
        <v>23</v>
      </c>
      <c r="B12" s="6">
        <v>25954038</v>
      </c>
      <c r="C12" s="6">
        <v>27359807</v>
      </c>
      <c r="D12" s="23">
        <v>29828101</v>
      </c>
      <c r="E12" s="24">
        <v>30368496</v>
      </c>
      <c r="F12" s="6">
        <v>30368496</v>
      </c>
      <c r="G12" s="25">
        <v>30368496</v>
      </c>
      <c r="H12" s="26">
        <v>28365856</v>
      </c>
      <c r="I12" s="24">
        <v>31434264</v>
      </c>
      <c r="J12" s="6">
        <v>30368496</v>
      </c>
      <c r="K12" s="25">
        <v>30368496</v>
      </c>
    </row>
    <row r="13" spans="1:11" ht="13.5">
      <c r="A13" s="22" t="s">
        <v>129</v>
      </c>
      <c r="B13" s="6">
        <v>134673729</v>
      </c>
      <c r="C13" s="6">
        <v>118289527</v>
      </c>
      <c r="D13" s="23">
        <v>92663734</v>
      </c>
      <c r="E13" s="24">
        <v>91999996</v>
      </c>
      <c r="F13" s="6">
        <v>91999996</v>
      </c>
      <c r="G13" s="25">
        <v>91999996</v>
      </c>
      <c r="H13" s="26">
        <v>78558381</v>
      </c>
      <c r="I13" s="24">
        <v>91915712</v>
      </c>
      <c r="J13" s="6">
        <v>108548856</v>
      </c>
      <c r="K13" s="25">
        <v>113433588</v>
      </c>
    </row>
    <row r="14" spans="1:11" ht="13.5">
      <c r="A14" s="22" t="s">
        <v>24</v>
      </c>
      <c r="B14" s="6">
        <v>0</v>
      </c>
      <c r="C14" s="6">
        <v>3033277</v>
      </c>
      <c r="D14" s="23">
        <v>5606269</v>
      </c>
      <c r="E14" s="24">
        <v>12505</v>
      </c>
      <c r="F14" s="6">
        <v>4553945</v>
      </c>
      <c r="G14" s="25">
        <v>4553945</v>
      </c>
      <c r="H14" s="26">
        <v>330721</v>
      </c>
      <c r="I14" s="24">
        <v>5673142</v>
      </c>
      <c r="J14" s="6">
        <v>6554632</v>
      </c>
      <c r="K14" s="25">
        <v>8295338</v>
      </c>
    </row>
    <row r="15" spans="1:11" ht="13.5">
      <c r="A15" s="22" t="s">
        <v>130</v>
      </c>
      <c r="B15" s="6">
        <v>93611806</v>
      </c>
      <c r="C15" s="6">
        <v>97098199</v>
      </c>
      <c r="D15" s="23">
        <v>107646567</v>
      </c>
      <c r="E15" s="24">
        <v>116688355</v>
      </c>
      <c r="F15" s="6">
        <v>119233159</v>
      </c>
      <c r="G15" s="25">
        <v>119233159</v>
      </c>
      <c r="H15" s="26">
        <v>108053869</v>
      </c>
      <c r="I15" s="24">
        <v>137905886</v>
      </c>
      <c r="J15" s="6">
        <v>160954774</v>
      </c>
      <c r="K15" s="25">
        <v>187782610</v>
      </c>
    </row>
    <row r="16" spans="1:11" ht="13.5">
      <c r="A16" s="22" t="s">
        <v>20</v>
      </c>
      <c r="B16" s="6">
        <v>39126163</v>
      </c>
      <c r="C16" s="6">
        <v>4578464</v>
      </c>
      <c r="D16" s="23">
        <v>8486025</v>
      </c>
      <c r="E16" s="24">
        <v>5450029</v>
      </c>
      <c r="F16" s="6">
        <v>8450029</v>
      </c>
      <c r="G16" s="25">
        <v>8450029</v>
      </c>
      <c r="H16" s="26">
        <v>6635337</v>
      </c>
      <c r="I16" s="24">
        <v>7348708</v>
      </c>
      <c r="J16" s="6">
        <v>7671844</v>
      </c>
      <c r="K16" s="25">
        <v>8016828</v>
      </c>
    </row>
    <row r="17" spans="1:11" ht="13.5">
      <c r="A17" s="22" t="s">
        <v>25</v>
      </c>
      <c r="B17" s="6">
        <v>321913703</v>
      </c>
      <c r="C17" s="6">
        <v>368358607</v>
      </c>
      <c r="D17" s="23">
        <v>395880624</v>
      </c>
      <c r="E17" s="24">
        <v>440158776</v>
      </c>
      <c r="F17" s="6">
        <v>432597683</v>
      </c>
      <c r="G17" s="25">
        <v>432597683</v>
      </c>
      <c r="H17" s="26">
        <v>341852389</v>
      </c>
      <c r="I17" s="24">
        <v>427053676</v>
      </c>
      <c r="J17" s="6">
        <v>263429326</v>
      </c>
      <c r="K17" s="25">
        <v>380951552</v>
      </c>
    </row>
    <row r="18" spans="1:11" ht="13.5">
      <c r="A18" s="33" t="s">
        <v>26</v>
      </c>
      <c r="B18" s="34">
        <f>SUM(B11:B17)</f>
        <v>973293753</v>
      </c>
      <c r="C18" s="35">
        <f aca="true" t="shared" si="1" ref="C18:K18">SUM(C11:C17)</f>
        <v>1017763169</v>
      </c>
      <c r="D18" s="36">
        <f t="shared" si="1"/>
        <v>1033940740</v>
      </c>
      <c r="E18" s="34">
        <f t="shared" si="1"/>
        <v>1113969208</v>
      </c>
      <c r="F18" s="35">
        <f t="shared" si="1"/>
        <v>1121102144</v>
      </c>
      <c r="G18" s="37">
        <f t="shared" si="1"/>
        <v>1121102144</v>
      </c>
      <c r="H18" s="38">
        <f t="shared" si="1"/>
        <v>971608275</v>
      </c>
      <c r="I18" s="34">
        <f t="shared" si="1"/>
        <v>1116811362</v>
      </c>
      <c r="J18" s="35">
        <f t="shared" si="1"/>
        <v>983405962</v>
      </c>
      <c r="K18" s="37">
        <f t="shared" si="1"/>
        <v>1135787950</v>
      </c>
    </row>
    <row r="19" spans="1:11" ht="13.5">
      <c r="A19" s="33" t="s">
        <v>27</v>
      </c>
      <c r="B19" s="39">
        <f>+B10-B18</f>
        <v>-114780663</v>
      </c>
      <c r="C19" s="40">
        <f aca="true" t="shared" si="2" ref="C19:K19">+C10-C18</f>
        <v>-140370453</v>
      </c>
      <c r="D19" s="41">
        <f t="shared" si="2"/>
        <v>-89937791</v>
      </c>
      <c r="E19" s="39">
        <f t="shared" si="2"/>
        <v>-33399200</v>
      </c>
      <c r="F19" s="40">
        <f t="shared" si="2"/>
        <v>-1053331</v>
      </c>
      <c r="G19" s="42">
        <f t="shared" si="2"/>
        <v>-1053331</v>
      </c>
      <c r="H19" s="43">
        <f t="shared" si="2"/>
        <v>15828102</v>
      </c>
      <c r="I19" s="39">
        <f t="shared" si="2"/>
        <v>7827578</v>
      </c>
      <c r="J19" s="40">
        <f t="shared" si="2"/>
        <v>176828032</v>
      </c>
      <c r="K19" s="42">
        <f t="shared" si="2"/>
        <v>92360474</v>
      </c>
    </row>
    <row r="20" spans="1:11" ht="25.5">
      <c r="A20" s="44" t="s">
        <v>28</v>
      </c>
      <c r="B20" s="45">
        <v>86798135</v>
      </c>
      <c r="C20" s="46">
        <v>107639255</v>
      </c>
      <c r="D20" s="47">
        <v>81857548</v>
      </c>
      <c r="E20" s="45">
        <v>90712996</v>
      </c>
      <c r="F20" s="46">
        <v>96040996</v>
      </c>
      <c r="G20" s="48">
        <v>96040996</v>
      </c>
      <c r="H20" s="49">
        <v>76496988</v>
      </c>
      <c r="I20" s="45">
        <v>133599006</v>
      </c>
      <c r="J20" s="46">
        <v>70743000</v>
      </c>
      <c r="K20" s="48">
        <v>73699998</v>
      </c>
    </row>
    <row r="21" spans="1:11" ht="63.75">
      <c r="A21" s="50" t="s">
        <v>131</v>
      </c>
      <c r="B21" s="51">
        <v>0</v>
      </c>
      <c r="C21" s="52">
        <v>94596288</v>
      </c>
      <c r="D21" s="53">
        <v>15628204</v>
      </c>
      <c r="E21" s="51">
        <v>10618636</v>
      </c>
      <c r="F21" s="52">
        <v>10518640</v>
      </c>
      <c r="G21" s="54">
        <v>10518640</v>
      </c>
      <c r="H21" s="55">
        <v>0</v>
      </c>
      <c r="I21" s="51">
        <v>11668206</v>
      </c>
      <c r="J21" s="52">
        <v>208800</v>
      </c>
      <c r="K21" s="54">
        <v>218208</v>
      </c>
    </row>
    <row r="22" spans="1:11" ht="25.5">
      <c r="A22" s="56" t="s">
        <v>132</v>
      </c>
      <c r="B22" s="57">
        <f>SUM(B19:B21)</f>
        <v>-27982528</v>
      </c>
      <c r="C22" s="58">
        <f aca="true" t="shared" si="3" ref="C22:K22">SUM(C19:C21)</f>
        <v>61865090</v>
      </c>
      <c r="D22" s="59">
        <f t="shared" si="3"/>
        <v>7547961</v>
      </c>
      <c r="E22" s="57">
        <f t="shared" si="3"/>
        <v>67932432</v>
      </c>
      <c r="F22" s="58">
        <f t="shared" si="3"/>
        <v>105506305</v>
      </c>
      <c r="G22" s="60">
        <f t="shared" si="3"/>
        <v>105506305</v>
      </c>
      <c r="H22" s="61">
        <f t="shared" si="3"/>
        <v>92325090</v>
      </c>
      <c r="I22" s="57">
        <f t="shared" si="3"/>
        <v>153094790</v>
      </c>
      <c r="J22" s="58">
        <f t="shared" si="3"/>
        <v>247779832</v>
      </c>
      <c r="K22" s="60">
        <f t="shared" si="3"/>
        <v>166278680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-27982528</v>
      </c>
      <c r="C24" s="40">
        <f aca="true" t="shared" si="4" ref="C24:K24">SUM(C22:C23)</f>
        <v>61865090</v>
      </c>
      <c r="D24" s="41">
        <f t="shared" si="4"/>
        <v>7547961</v>
      </c>
      <c r="E24" s="39">
        <f t="shared" si="4"/>
        <v>67932432</v>
      </c>
      <c r="F24" s="40">
        <f t="shared" si="4"/>
        <v>105506305</v>
      </c>
      <c r="G24" s="42">
        <f t="shared" si="4"/>
        <v>105506305</v>
      </c>
      <c r="H24" s="43">
        <f t="shared" si="4"/>
        <v>92325090</v>
      </c>
      <c r="I24" s="39">
        <f t="shared" si="4"/>
        <v>153094790</v>
      </c>
      <c r="J24" s="40">
        <f t="shared" si="4"/>
        <v>247779832</v>
      </c>
      <c r="K24" s="42">
        <f t="shared" si="4"/>
        <v>166278680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78837441</v>
      </c>
      <c r="C27" s="7">
        <v>24715016</v>
      </c>
      <c r="D27" s="69">
        <v>103635379</v>
      </c>
      <c r="E27" s="70">
        <v>98630037</v>
      </c>
      <c r="F27" s="7">
        <v>125774727</v>
      </c>
      <c r="G27" s="71">
        <v>125774727</v>
      </c>
      <c r="H27" s="72">
        <v>101639865</v>
      </c>
      <c r="I27" s="70">
        <v>161345276</v>
      </c>
      <c r="J27" s="7">
        <v>89997802</v>
      </c>
      <c r="K27" s="71">
        <v>106950932</v>
      </c>
    </row>
    <row r="28" spans="1:11" ht="13.5">
      <c r="A28" s="73" t="s">
        <v>33</v>
      </c>
      <c r="B28" s="6">
        <v>45219969</v>
      </c>
      <c r="C28" s="6">
        <v>59746811</v>
      </c>
      <c r="D28" s="23">
        <v>65580563</v>
      </c>
      <c r="E28" s="24">
        <v>80511915</v>
      </c>
      <c r="F28" s="6">
        <v>92669525</v>
      </c>
      <c r="G28" s="25">
        <v>92669525</v>
      </c>
      <c r="H28" s="26">
        <v>0</v>
      </c>
      <c r="I28" s="24">
        <v>127134308</v>
      </c>
      <c r="J28" s="6">
        <v>70242996</v>
      </c>
      <c r="K28" s="25">
        <v>73200000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3000000</v>
      </c>
      <c r="F30" s="6">
        <v>3000000</v>
      </c>
      <c r="G30" s="25">
        <v>3000000</v>
      </c>
      <c r="H30" s="26">
        <v>0</v>
      </c>
      <c r="I30" s="24">
        <v>8476000</v>
      </c>
      <c r="J30" s="6">
        <v>7976000</v>
      </c>
      <c r="K30" s="25">
        <v>21452000</v>
      </c>
    </row>
    <row r="31" spans="1:11" ht="13.5">
      <c r="A31" s="22" t="s">
        <v>35</v>
      </c>
      <c r="B31" s="6">
        <v>0</v>
      </c>
      <c r="C31" s="6">
        <v>-23808303</v>
      </c>
      <c r="D31" s="23">
        <v>5231993</v>
      </c>
      <c r="E31" s="24">
        <v>9715017</v>
      </c>
      <c r="F31" s="6">
        <v>26429627</v>
      </c>
      <c r="G31" s="25">
        <v>26429627</v>
      </c>
      <c r="H31" s="26">
        <v>0</v>
      </c>
      <c r="I31" s="24">
        <v>25734952</v>
      </c>
      <c r="J31" s="6">
        <v>11778808</v>
      </c>
      <c r="K31" s="25">
        <v>12298970</v>
      </c>
    </row>
    <row r="32" spans="1:11" ht="13.5">
      <c r="A32" s="33" t="s">
        <v>36</v>
      </c>
      <c r="B32" s="7">
        <f>SUM(B28:B31)</f>
        <v>45219969</v>
      </c>
      <c r="C32" s="7">
        <f aca="true" t="shared" si="5" ref="C32:K32">SUM(C28:C31)</f>
        <v>35938508</v>
      </c>
      <c r="D32" s="69">
        <f t="shared" si="5"/>
        <v>70812556</v>
      </c>
      <c r="E32" s="70">
        <f t="shared" si="5"/>
        <v>93226932</v>
      </c>
      <c r="F32" s="7">
        <f t="shared" si="5"/>
        <v>122099152</v>
      </c>
      <c r="G32" s="71">
        <f t="shared" si="5"/>
        <v>122099152</v>
      </c>
      <c r="H32" s="72">
        <f t="shared" si="5"/>
        <v>0</v>
      </c>
      <c r="I32" s="70">
        <f t="shared" si="5"/>
        <v>161345260</v>
      </c>
      <c r="J32" s="7">
        <f t="shared" si="5"/>
        <v>89997804</v>
      </c>
      <c r="K32" s="71">
        <f t="shared" si="5"/>
        <v>106950970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330539229</v>
      </c>
      <c r="C35" s="6">
        <v>297956494</v>
      </c>
      <c r="D35" s="23">
        <v>303805035</v>
      </c>
      <c r="E35" s="24">
        <v>358033541</v>
      </c>
      <c r="F35" s="6">
        <v>324205475</v>
      </c>
      <c r="G35" s="25">
        <v>324205475</v>
      </c>
      <c r="H35" s="26">
        <v>507966940</v>
      </c>
      <c r="I35" s="24">
        <v>408055432</v>
      </c>
      <c r="J35" s="6">
        <v>830919176</v>
      </c>
      <c r="K35" s="25">
        <v>741942068</v>
      </c>
    </row>
    <row r="36" spans="1:11" ht="13.5">
      <c r="A36" s="22" t="s">
        <v>39</v>
      </c>
      <c r="B36" s="6">
        <v>1666278936</v>
      </c>
      <c r="C36" s="6">
        <v>1557285922</v>
      </c>
      <c r="D36" s="23">
        <v>1691822093</v>
      </c>
      <c r="E36" s="24">
        <v>1728740757</v>
      </c>
      <c r="F36" s="6">
        <v>1807989756</v>
      </c>
      <c r="G36" s="25">
        <v>1807989756</v>
      </c>
      <c r="H36" s="26">
        <v>1781861053</v>
      </c>
      <c r="I36" s="24">
        <v>1843644582</v>
      </c>
      <c r="J36" s="6">
        <v>1755663964</v>
      </c>
      <c r="K36" s="25">
        <v>1767732362</v>
      </c>
    </row>
    <row r="37" spans="1:11" ht="13.5">
      <c r="A37" s="22" t="s">
        <v>40</v>
      </c>
      <c r="B37" s="6">
        <v>175989888</v>
      </c>
      <c r="C37" s="6">
        <v>330910888</v>
      </c>
      <c r="D37" s="23">
        <v>270414678</v>
      </c>
      <c r="E37" s="24">
        <v>184032109</v>
      </c>
      <c r="F37" s="6">
        <v>240103080</v>
      </c>
      <c r="G37" s="25">
        <v>240103080</v>
      </c>
      <c r="H37" s="26">
        <v>298473274</v>
      </c>
      <c r="I37" s="24">
        <v>255304750</v>
      </c>
      <c r="J37" s="6">
        <v>482730734</v>
      </c>
      <c r="K37" s="25">
        <v>475687434</v>
      </c>
    </row>
    <row r="38" spans="1:11" ht="13.5">
      <c r="A38" s="22" t="s">
        <v>41</v>
      </c>
      <c r="B38" s="6">
        <v>139304904</v>
      </c>
      <c r="C38" s="6">
        <v>138542953</v>
      </c>
      <c r="D38" s="23">
        <v>139092820</v>
      </c>
      <c r="E38" s="24">
        <v>160046726</v>
      </c>
      <c r="F38" s="6">
        <v>123133987</v>
      </c>
      <c r="G38" s="25">
        <v>123133987</v>
      </c>
      <c r="H38" s="26">
        <v>167736715</v>
      </c>
      <c r="I38" s="24">
        <v>121596452</v>
      </c>
      <c r="J38" s="6">
        <v>134368552</v>
      </c>
      <c r="K38" s="25">
        <v>146004292</v>
      </c>
    </row>
    <row r="39" spans="1:11" ht="13.5">
      <c r="A39" s="22" t="s">
        <v>42</v>
      </c>
      <c r="B39" s="6">
        <v>1709505904</v>
      </c>
      <c r="C39" s="6">
        <v>1323923492</v>
      </c>
      <c r="D39" s="23">
        <v>1578571689</v>
      </c>
      <c r="E39" s="24">
        <v>1746076036</v>
      </c>
      <c r="F39" s="6">
        <v>1768958179</v>
      </c>
      <c r="G39" s="25">
        <v>1768958179</v>
      </c>
      <c r="H39" s="26">
        <v>1824517549</v>
      </c>
      <c r="I39" s="24">
        <v>1874798812</v>
      </c>
      <c r="J39" s="6">
        <v>1969483858</v>
      </c>
      <c r="K39" s="25">
        <v>1887982707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666331712</v>
      </c>
      <c r="C42" s="6">
        <v>1198315651</v>
      </c>
      <c r="D42" s="23">
        <v>1382412806</v>
      </c>
      <c r="E42" s="24">
        <v>1062897049</v>
      </c>
      <c r="F42" s="6">
        <v>1117344936</v>
      </c>
      <c r="G42" s="25">
        <v>1117344936</v>
      </c>
      <c r="H42" s="26">
        <v>845386722</v>
      </c>
      <c r="I42" s="24">
        <v>160273721</v>
      </c>
      <c r="J42" s="6">
        <v>396542281</v>
      </c>
      <c r="K42" s="25">
        <v>299794532</v>
      </c>
    </row>
    <row r="43" spans="1:11" ht="13.5">
      <c r="A43" s="22" t="s">
        <v>45</v>
      </c>
      <c r="B43" s="6">
        <v>-99246821</v>
      </c>
      <c r="C43" s="6">
        <v>-124682897</v>
      </c>
      <c r="D43" s="23">
        <v>-82913618</v>
      </c>
      <c r="E43" s="24">
        <v>-89362865</v>
      </c>
      <c r="F43" s="6">
        <v>-128133935</v>
      </c>
      <c r="G43" s="25">
        <v>-128133935</v>
      </c>
      <c r="H43" s="26">
        <v>-100024467</v>
      </c>
      <c r="I43" s="24">
        <v>-151250582</v>
      </c>
      <c r="J43" s="6">
        <v>-18512444</v>
      </c>
      <c r="K43" s="25">
        <v>-32432000</v>
      </c>
    </row>
    <row r="44" spans="1:11" ht="13.5">
      <c r="A44" s="22" t="s">
        <v>46</v>
      </c>
      <c r="B44" s="6">
        <v>23108373</v>
      </c>
      <c r="C44" s="6">
        <v>10173187</v>
      </c>
      <c r="D44" s="23">
        <v>-14056825</v>
      </c>
      <c r="E44" s="24">
        <v>497435</v>
      </c>
      <c r="F44" s="6">
        <v>-37926741</v>
      </c>
      <c r="G44" s="25">
        <v>-37926741</v>
      </c>
      <c r="H44" s="26">
        <v>-42484618</v>
      </c>
      <c r="I44" s="24">
        <v>-1425115</v>
      </c>
      <c r="J44" s="6">
        <v>38596046</v>
      </c>
      <c r="K44" s="25">
        <v>52000802</v>
      </c>
    </row>
    <row r="45" spans="1:11" ht="13.5">
      <c r="A45" s="33" t="s">
        <v>47</v>
      </c>
      <c r="B45" s="7">
        <v>687090766</v>
      </c>
      <c r="C45" s="7">
        <v>1483858076</v>
      </c>
      <c r="D45" s="69">
        <v>1882545294</v>
      </c>
      <c r="E45" s="70">
        <v>1050588338</v>
      </c>
      <c r="F45" s="7">
        <v>1047649372</v>
      </c>
      <c r="G45" s="71">
        <v>1047649372</v>
      </c>
      <c r="H45" s="72">
        <v>1966742628</v>
      </c>
      <c r="I45" s="70">
        <v>666840297</v>
      </c>
      <c r="J45" s="7">
        <v>1075868156</v>
      </c>
      <c r="K45" s="71">
        <v>978605607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65006242</v>
      </c>
      <c r="C48" s="6">
        <v>88937665</v>
      </c>
      <c r="D48" s="23">
        <v>76311384</v>
      </c>
      <c r="E48" s="24">
        <v>45971880</v>
      </c>
      <c r="F48" s="6">
        <v>41419703</v>
      </c>
      <c r="G48" s="25">
        <v>41419703</v>
      </c>
      <c r="H48" s="26">
        <v>149458115</v>
      </c>
      <c r="I48" s="24">
        <v>58745878</v>
      </c>
      <c r="J48" s="6">
        <v>468706336</v>
      </c>
      <c r="K48" s="25">
        <v>369487510</v>
      </c>
    </row>
    <row r="49" spans="1:11" ht="13.5">
      <c r="A49" s="22" t="s">
        <v>50</v>
      </c>
      <c r="B49" s="6">
        <f>+B75</f>
        <v>18161474.12017569</v>
      </c>
      <c r="C49" s="6">
        <f aca="true" t="shared" si="6" ref="C49:K49">+C75</f>
        <v>193212371.08537173</v>
      </c>
      <c r="D49" s="23">
        <f t="shared" si="6"/>
        <v>76690087.1125623</v>
      </c>
      <c r="E49" s="24">
        <f t="shared" si="6"/>
        <v>-72043998.04702479</v>
      </c>
      <c r="F49" s="6">
        <f t="shared" si="6"/>
        <v>84835502.67371902</v>
      </c>
      <c r="G49" s="25">
        <f t="shared" si="6"/>
        <v>84835502.67371902</v>
      </c>
      <c r="H49" s="26">
        <f t="shared" si="6"/>
        <v>152268720.80954808</v>
      </c>
      <c r="I49" s="24">
        <f t="shared" si="6"/>
        <v>6091040.330524564</v>
      </c>
      <c r="J49" s="6">
        <f t="shared" si="6"/>
        <v>134856918.21403986</v>
      </c>
      <c r="K49" s="25">
        <f t="shared" si="6"/>
        <v>100301048.97186244</v>
      </c>
    </row>
    <row r="50" spans="1:11" ht="13.5">
      <c r="A50" s="33" t="s">
        <v>51</v>
      </c>
      <c r="B50" s="7">
        <f>+B48-B49</f>
        <v>46844767.87982431</v>
      </c>
      <c r="C50" s="7">
        <f aca="true" t="shared" si="7" ref="C50:K50">+C48-C49</f>
        <v>-104274706.08537173</v>
      </c>
      <c r="D50" s="69">
        <f t="shared" si="7"/>
        <v>-378703.1125622988</v>
      </c>
      <c r="E50" s="70">
        <f t="shared" si="7"/>
        <v>118015878.04702479</v>
      </c>
      <c r="F50" s="7">
        <f t="shared" si="7"/>
        <v>-43415799.67371902</v>
      </c>
      <c r="G50" s="71">
        <f t="shared" si="7"/>
        <v>-43415799.67371902</v>
      </c>
      <c r="H50" s="72">
        <f t="shared" si="7"/>
        <v>-2810605.80954808</v>
      </c>
      <c r="I50" s="70">
        <f t="shared" si="7"/>
        <v>52654837.669475436</v>
      </c>
      <c r="J50" s="7">
        <f t="shared" si="7"/>
        <v>333849417.78596014</v>
      </c>
      <c r="K50" s="71">
        <f t="shared" si="7"/>
        <v>269186461.02813756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1533676645</v>
      </c>
      <c r="C53" s="6">
        <v>1611474356</v>
      </c>
      <c r="D53" s="23">
        <v>1764417735</v>
      </c>
      <c r="E53" s="24">
        <v>1650157442</v>
      </c>
      <c r="F53" s="6">
        <v>1807989756</v>
      </c>
      <c r="G53" s="25">
        <v>1807989756</v>
      </c>
      <c r="H53" s="26">
        <v>1775388501</v>
      </c>
      <c r="I53" s="24">
        <v>1843644582</v>
      </c>
      <c r="J53" s="6">
        <v>1755663964</v>
      </c>
      <c r="K53" s="25">
        <v>1767732362</v>
      </c>
    </row>
    <row r="54" spans="1:11" ht="13.5">
      <c r="A54" s="22" t="s">
        <v>54</v>
      </c>
      <c r="B54" s="6">
        <v>0</v>
      </c>
      <c r="C54" s="6">
        <v>87647742</v>
      </c>
      <c r="D54" s="23">
        <v>92455383</v>
      </c>
      <c r="E54" s="24">
        <v>89999998</v>
      </c>
      <c r="F54" s="6">
        <v>89999998</v>
      </c>
      <c r="G54" s="25">
        <v>89999998</v>
      </c>
      <c r="H54" s="26">
        <v>78558381</v>
      </c>
      <c r="I54" s="24">
        <v>89796704</v>
      </c>
      <c r="J54" s="6">
        <v>106336620</v>
      </c>
      <c r="K54" s="25">
        <v>111121788</v>
      </c>
    </row>
    <row r="55" spans="1:11" ht="13.5">
      <c r="A55" s="22" t="s">
        <v>55</v>
      </c>
      <c r="B55" s="6">
        <v>16094537</v>
      </c>
      <c r="C55" s="6">
        <v>21895516</v>
      </c>
      <c r="D55" s="23">
        <v>13843267</v>
      </c>
      <c r="E55" s="24">
        <v>16691029</v>
      </c>
      <c r="F55" s="6">
        <v>23123128</v>
      </c>
      <c r="G55" s="25">
        <v>23123128</v>
      </c>
      <c r="H55" s="26">
        <v>20007881</v>
      </c>
      <c r="I55" s="24">
        <v>58813076</v>
      </c>
      <c r="J55" s="6">
        <v>2439600</v>
      </c>
      <c r="K55" s="25">
        <v>981880</v>
      </c>
    </row>
    <row r="56" spans="1:11" ht="13.5">
      <c r="A56" s="22" t="s">
        <v>56</v>
      </c>
      <c r="B56" s="6">
        <v>464457</v>
      </c>
      <c r="C56" s="6">
        <v>0</v>
      </c>
      <c r="D56" s="23">
        <v>46462582</v>
      </c>
      <c r="E56" s="24">
        <v>46314976</v>
      </c>
      <c r="F56" s="6">
        <v>45855692</v>
      </c>
      <c r="G56" s="25">
        <v>45855692</v>
      </c>
      <c r="H56" s="26">
        <v>42327421</v>
      </c>
      <c r="I56" s="24">
        <v>47696706</v>
      </c>
      <c r="J56" s="6">
        <v>49567776</v>
      </c>
      <c r="K56" s="25">
        <v>51574117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2079</v>
      </c>
      <c r="F64" s="98">
        <v>2079</v>
      </c>
      <c r="G64" s="99">
        <v>2079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42776</v>
      </c>
      <c r="F65" s="98">
        <v>42776</v>
      </c>
      <c r="G65" s="99">
        <v>42776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0.5942407993223974</v>
      </c>
      <c r="C70" s="5">
        <f aca="true" t="shared" si="8" ref="C70:K70">IF(ISERROR(C71/C72),0,(C71/C72))</f>
        <v>0.802005380810201</v>
      </c>
      <c r="D70" s="5">
        <f t="shared" si="8"/>
        <v>0.9461420956158785</v>
      </c>
      <c r="E70" s="5">
        <f t="shared" si="8"/>
        <v>0.8801818924752232</v>
      </c>
      <c r="F70" s="5">
        <f t="shared" si="8"/>
        <v>0.8756740092208161</v>
      </c>
      <c r="G70" s="5">
        <f t="shared" si="8"/>
        <v>0.8756740092208161</v>
      </c>
      <c r="H70" s="5">
        <f t="shared" si="8"/>
        <v>1.0042669917256226</v>
      </c>
      <c r="I70" s="5">
        <f t="shared" si="8"/>
        <v>0.8150779261556151</v>
      </c>
      <c r="J70" s="5">
        <f t="shared" si="8"/>
        <v>0.8826768754379323</v>
      </c>
      <c r="K70" s="5">
        <f t="shared" si="8"/>
        <v>0.8793678119966821</v>
      </c>
    </row>
    <row r="71" spans="1:11" ht="12.75" hidden="1">
      <c r="A71" s="1" t="s">
        <v>135</v>
      </c>
      <c r="B71" s="2">
        <f>+B83</f>
        <v>346397544</v>
      </c>
      <c r="C71" s="2">
        <f aca="true" t="shared" si="9" ref="C71:K71">+C83</f>
        <v>496038076</v>
      </c>
      <c r="D71" s="2">
        <f t="shared" si="9"/>
        <v>611768839</v>
      </c>
      <c r="E71" s="2">
        <f t="shared" si="9"/>
        <v>631523293</v>
      </c>
      <c r="F71" s="2">
        <f t="shared" si="9"/>
        <v>630295585</v>
      </c>
      <c r="G71" s="2">
        <f t="shared" si="9"/>
        <v>630295585</v>
      </c>
      <c r="H71" s="2">
        <f t="shared" si="9"/>
        <v>670719616</v>
      </c>
      <c r="I71" s="2">
        <f t="shared" si="9"/>
        <v>683167110</v>
      </c>
      <c r="J71" s="2">
        <f t="shared" si="9"/>
        <v>715617944</v>
      </c>
      <c r="K71" s="2">
        <f t="shared" si="9"/>
        <v>760259030</v>
      </c>
    </row>
    <row r="72" spans="1:11" ht="12.75" hidden="1">
      <c r="A72" s="1" t="s">
        <v>136</v>
      </c>
      <c r="B72" s="2">
        <f>+B77</f>
        <v>582924539</v>
      </c>
      <c r="C72" s="2">
        <f aca="true" t="shared" si="10" ref="C72:K72">+C77</f>
        <v>618497192</v>
      </c>
      <c r="D72" s="2">
        <f t="shared" si="10"/>
        <v>646592982</v>
      </c>
      <c r="E72" s="2">
        <f t="shared" si="10"/>
        <v>717491803</v>
      </c>
      <c r="F72" s="2">
        <f t="shared" si="10"/>
        <v>719783365</v>
      </c>
      <c r="G72" s="2">
        <f t="shared" si="10"/>
        <v>719783365</v>
      </c>
      <c r="H72" s="2">
        <f t="shared" si="10"/>
        <v>667869821</v>
      </c>
      <c r="I72" s="2">
        <f t="shared" si="10"/>
        <v>838161712</v>
      </c>
      <c r="J72" s="2">
        <f t="shared" si="10"/>
        <v>810736028</v>
      </c>
      <c r="K72" s="2">
        <f t="shared" si="10"/>
        <v>864551806</v>
      </c>
    </row>
    <row r="73" spans="1:11" ht="12.75" hidden="1">
      <c r="A73" s="1" t="s">
        <v>137</v>
      </c>
      <c r="B73" s="2">
        <f>+B74</f>
        <v>-61473164</v>
      </c>
      <c r="C73" s="2">
        <f aca="true" t="shared" si="11" ref="C73:K73">+(C78+C80+C81+C82)-(B78+B80+B81+B82)</f>
        <v>-63842988</v>
      </c>
      <c r="D73" s="2">
        <f t="shared" si="11"/>
        <v>20205728</v>
      </c>
      <c r="E73" s="2">
        <f t="shared" si="11"/>
        <v>90035500</v>
      </c>
      <c r="F73" s="2">
        <f>+(F78+F80+F81+F82)-(D78+D80+D81+D82)</f>
        <v>58544738</v>
      </c>
      <c r="G73" s="2">
        <f>+(G78+G80+G81+G82)-(D78+D80+D81+D82)</f>
        <v>58544738</v>
      </c>
      <c r="H73" s="2">
        <f>+(H78+H80+H81+H82)-(D78+D80+D81+D82)</f>
        <v>138016892</v>
      </c>
      <c r="I73" s="2">
        <f>+(I78+I80+I81+I82)-(E78+E80+E81+E82)</f>
        <v>32425855</v>
      </c>
      <c r="J73" s="2">
        <f t="shared" si="11"/>
        <v>12591285</v>
      </c>
      <c r="K73" s="2">
        <f t="shared" si="11"/>
        <v>10241720</v>
      </c>
    </row>
    <row r="74" spans="1:11" ht="12.75" hidden="1">
      <c r="A74" s="1" t="s">
        <v>138</v>
      </c>
      <c r="B74" s="2">
        <f>+TREND(C74:E74)</f>
        <v>-61473164</v>
      </c>
      <c r="C74" s="2">
        <f>+C73</f>
        <v>-63842988</v>
      </c>
      <c r="D74" s="2">
        <f aca="true" t="shared" si="12" ref="D74:K74">+D73</f>
        <v>20205728</v>
      </c>
      <c r="E74" s="2">
        <f t="shared" si="12"/>
        <v>90035500</v>
      </c>
      <c r="F74" s="2">
        <f t="shared" si="12"/>
        <v>58544738</v>
      </c>
      <c r="G74" s="2">
        <f t="shared" si="12"/>
        <v>58544738</v>
      </c>
      <c r="H74" s="2">
        <f t="shared" si="12"/>
        <v>138016892</v>
      </c>
      <c r="I74" s="2">
        <f t="shared" si="12"/>
        <v>32425855</v>
      </c>
      <c r="J74" s="2">
        <f t="shared" si="12"/>
        <v>12591285</v>
      </c>
      <c r="K74" s="2">
        <f t="shared" si="12"/>
        <v>10241720</v>
      </c>
    </row>
    <row r="75" spans="1:11" ht="12.75" hidden="1">
      <c r="A75" s="1" t="s">
        <v>139</v>
      </c>
      <c r="B75" s="2">
        <f>+B84-(((B80+B81+B78)*B70)-B79)</f>
        <v>18161474.12017569</v>
      </c>
      <c r="C75" s="2">
        <f aca="true" t="shared" si="13" ref="C75:K75">+C84-(((C80+C81+C78)*C70)-C79)</f>
        <v>193212371.08537173</v>
      </c>
      <c r="D75" s="2">
        <f t="shared" si="13"/>
        <v>76690087.1125623</v>
      </c>
      <c r="E75" s="2">
        <f t="shared" si="13"/>
        <v>-72043998.04702479</v>
      </c>
      <c r="F75" s="2">
        <f t="shared" si="13"/>
        <v>84835502.67371902</v>
      </c>
      <c r="G75" s="2">
        <f t="shared" si="13"/>
        <v>84835502.67371902</v>
      </c>
      <c r="H75" s="2">
        <f t="shared" si="13"/>
        <v>152268720.80954808</v>
      </c>
      <c r="I75" s="2">
        <f t="shared" si="13"/>
        <v>6091040.330524564</v>
      </c>
      <c r="J75" s="2">
        <f t="shared" si="13"/>
        <v>134856918.21403986</v>
      </c>
      <c r="K75" s="2">
        <f t="shared" si="13"/>
        <v>100301048.97186244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582924539</v>
      </c>
      <c r="C77" s="3">
        <v>618497192</v>
      </c>
      <c r="D77" s="3">
        <v>646592982</v>
      </c>
      <c r="E77" s="3">
        <v>717491803</v>
      </c>
      <c r="F77" s="3">
        <v>719783365</v>
      </c>
      <c r="G77" s="3">
        <v>719783365</v>
      </c>
      <c r="H77" s="3">
        <v>667869821</v>
      </c>
      <c r="I77" s="3">
        <v>838161712</v>
      </c>
      <c r="J77" s="3">
        <v>810736028</v>
      </c>
      <c r="K77" s="3">
        <v>864551806</v>
      </c>
    </row>
    <row r="78" spans="1:11" ht="12.75" hidden="1">
      <c r="A78" s="1" t="s">
        <v>66</v>
      </c>
      <c r="B78" s="3">
        <v>6654573</v>
      </c>
      <c r="C78" s="3">
        <v>-502908</v>
      </c>
      <c r="D78" s="3">
        <v>-333450</v>
      </c>
      <c r="E78" s="3">
        <v>6321123</v>
      </c>
      <c r="F78" s="3">
        <v>0</v>
      </c>
      <c r="G78" s="3">
        <v>0</v>
      </c>
      <c r="H78" s="3">
        <v>6472552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137896446</v>
      </c>
      <c r="C79" s="3">
        <v>284048951</v>
      </c>
      <c r="D79" s="3">
        <v>217197123</v>
      </c>
      <c r="E79" s="3">
        <v>140606345</v>
      </c>
      <c r="F79" s="3">
        <v>222492706</v>
      </c>
      <c r="G79" s="3">
        <v>222492706</v>
      </c>
      <c r="H79" s="3">
        <v>260085629</v>
      </c>
      <c r="I79" s="3">
        <v>199302468</v>
      </c>
      <c r="J79" s="3">
        <v>399008380</v>
      </c>
      <c r="K79" s="3">
        <v>390667076</v>
      </c>
    </row>
    <row r="80" spans="1:11" ht="12.75" hidden="1">
      <c r="A80" s="1" t="s">
        <v>68</v>
      </c>
      <c r="B80" s="3">
        <v>186274333</v>
      </c>
      <c r="C80" s="3">
        <v>141376246</v>
      </c>
      <c r="D80" s="3">
        <v>191209642</v>
      </c>
      <c r="E80" s="3">
        <v>332600818</v>
      </c>
      <c r="F80" s="3">
        <v>301668664</v>
      </c>
      <c r="G80" s="3">
        <v>301668664</v>
      </c>
      <c r="H80" s="3">
        <v>340778296</v>
      </c>
      <c r="I80" s="3">
        <v>274809466</v>
      </c>
      <c r="J80" s="3">
        <v>279116718</v>
      </c>
      <c r="K80" s="3">
        <v>284932036</v>
      </c>
    </row>
    <row r="81" spans="1:11" ht="12.75" hidden="1">
      <c r="A81" s="1" t="s">
        <v>69</v>
      </c>
      <c r="B81" s="3">
        <v>71273855</v>
      </c>
      <c r="C81" s="3">
        <v>62939580</v>
      </c>
      <c r="D81" s="3">
        <v>32507121</v>
      </c>
      <c r="E81" s="3">
        <v>-28497626</v>
      </c>
      <c r="F81" s="3">
        <v>-19105280</v>
      </c>
      <c r="G81" s="3">
        <v>-19105280</v>
      </c>
      <c r="H81" s="3">
        <v>11154860</v>
      </c>
      <c r="I81" s="3">
        <v>71670535</v>
      </c>
      <c r="J81" s="3">
        <v>79954568</v>
      </c>
      <c r="K81" s="3">
        <v>84380970</v>
      </c>
    </row>
    <row r="82" spans="1:11" ht="12.75" hidden="1">
      <c r="A82" s="1" t="s">
        <v>70</v>
      </c>
      <c r="B82" s="3">
        <v>3453145</v>
      </c>
      <c r="C82" s="3">
        <v>0</v>
      </c>
      <c r="D82" s="3">
        <v>635333</v>
      </c>
      <c r="E82" s="3">
        <v>3629831</v>
      </c>
      <c r="F82" s="3">
        <v>0</v>
      </c>
      <c r="G82" s="3">
        <v>0</v>
      </c>
      <c r="H82" s="3">
        <v>3629830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346397544</v>
      </c>
      <c r="C83" s="3">
        <v>496038076</v>
      </c>
      <c r="D83" s="3">
        <v>611768839</v>
      </c>
      <c r="E83" s="3">
        <v>631523293</v>
      </c>
      <c r="F83" s="3">
        <v>630295585</v>
      </c>
      <c r="G83" s="3">
        <v>630295585</v>
      </c>
      <c r="H83" s="3">
        <v>670719616</v>
      </c>
      <c r="I83" s="3">
        <v>683167110</v>
      </c>
      <c r="J83" s="3">
        <v>715617944</v>
      </c>
      <c r="K83" s="3">
        <v>760259030</v>
      </c>
    </row>
    <row r="84" spans="1:11" ht="12.75" hidden="1">
      <c r="A84" s="1" t="s">
        <v>72</v>
      </c>
      <c r="B84" s="3">
        <v>37265088</v>
      </c>
      <c r="C84" s="3">
        <v>72622477</v>
      </c>
      <c r="D84" s="3">
        <v>70845320</v>
      </c>
      <c r="E84" s="3">
        <v>60579518</v>
      </c>
      <c r="F84" s="3">
        <v>109776208</v>
      </c>
      <c r="G84" s="3">
        <v>109776208</v>
      </c>
      <c r="H84" s="3">
        <v>252118114</v>
      </c>
      <c r="I84" s="3">
        <v>89196773</v>
      </c>
      <c r="J84" s="3">
        <v>52792459</v>
      </c>
      <c r="K84" s="3">
        <v>34395943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-284959</v>
      </c>
      <c r="C5" s="6">
        <v>-208876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423055604</v>
      </c>
      <c r="C6" s="6">
        <v>394895376</v>
      </c>
      <c r="D6" s="23">
        <v>0</v>
      </c>
      <c r="E6" s="24">
        <v>646375598</v>
      </c>
      <c r="F6" s="6">
        <v>567605020</v>
      </c>
      <c r="G6" s="25">
        <v>567605020</v>
      </c>
      <c r="H6" s="26">
        <v>416039186</v>
      </c>
      <c r="I6" s="24">
        <v>501877729</v>
      </c>
      <c r="J6" s="6">
        <v>1053943230</v>
      </c>
      <c r="K6" s="25">
        <v>0</v>
      </c>
    </row>
    <row r="7" spans="1:11" ht="13.5">
      <c r="A7" s="22" t="s">
        <v>19</v>
      </c>
      <c r="B7" s="6">
        <v>16494682</v>
      </c>
      <c r="C7" s="6">
        <v>7235470</v>
      </c>
      <c r="D7" s="23">
        <v>0</v>
      </c>
      <c r="E7" s="24">
        <v>2535182</v>
      </c>
      <c r="F7" s="6">
        <v>2785958</v>
      </c>
      <c r="G7" s="25">
        <v>2785958</v>
      </c>
      <c r="H7" s="26">
        <v>7092611</v>
      </c>
      <c r="I7" s="24">
        <v>12539652</v>
      </c>
      <c r="J7" s="6">
        <v>26060391</v>
      </c>
      <c r="K7" s="25">
        <v>286520</v>
      </c>
    </row>
    <row r="8" spans="1:11" ht="13.5">
      <c r="A8" s="22" t="s">
        <v>20</v>
      </c>
      <c r="B8" s="6">
        <v>665528818</v>
      </c>
      <c r="C8" s="6">
        <v>680583872</v>
      </c>
      <c r="D8" s="23">
        <v>0</v>
      </c>
      <c r="E8" s="24">
        <v>499502016</v>
      </c>
      <c r="F8" s="6">
        <v>562283938</v>
      </c>
      <c r="G8" s="25">
        <v>562283938</v>
      </c>
      <c r="H8" s="26">
        <v>589541748</v>
      </c>
      <c r="I8" s="24">
        <v>593847698</v>
      </c>
      <c r="J8" s="6">
        <v>1224346684</v>
      </c>
      <c r="K8" s="25">
        <v>23870152</v>
      </c>
    </row>
    <row r="9" spans="1:11" ht="13.5">
      <c r="A9" s="22" t="s">
        <v>21</v>
      </c>
      <c r="B9" s="6">
        <v>36348176</v>
      </c>
      <c r="C9" s="6">
        <v>58393342</v>
      </c>
      <c r="D9" s="23">
        <v>0</v>
      </c>
      <c r="E9" s="24">
        <v>10589537</v>
      </c>
      <c r="F9" s="6">
        <v>102245235</v>
      </c>
      <c r="G9" s="25">
        <v>102245235</v>
      </c>
      <c r="H9" s="26">
        <v>57509551</v>
      </c>
      <c r="I9" s="24">
        <v>95140491</v>
      </c>
      <c r="J9" s="6">
        <v>192614826</v>
      </c>
      <c r="K9" s="25">
        <v>7539214</v>
      </c>
    </row>
    <row r="10" spans="1:11" ht="25.5">
      <c r="A10" s="27" t="s">
        <v>128</v>
      </c>
      <c r="B10" s="28">
        <f>SUM(B5:B9)</f>
        <v>1141142321</v>
      </c>
      <c r="C10" s="29">
        <f aca="true" t="shared" si="0" ref="C10:K10">SUM(C5:C9)</f>
        <v>1140899184</v>
      </c>
      <c r="D10" s="30">
        <f t="shared" si="0"/>
        <v>0</v>
      </c>
      <c r="E10" s="28">
        <f t="shared" si="0"/>
        <v>1159002333</v>
      </c>
      <c r="F10" s="29">
        <f t="shared" si="0"/>
        <v>1234920151</v>
      </c>
      <c r="G10" s="31">
        <f t="shared" si="0"/>
        <v>1234920151</v>
      </c>
      <c r="H10" s="32">
        <f t="shared" si="0"/>
        <v>1070183096</v>
      </c>
      <c r="I10" s="28">
        <f t="shared" si="0"/>
        <v>1203405570</v>
      </c>
      <c r="J10" s="29">
        <f t="shared" si="0"/>
        <v>2496965131</v>
      </c>
      <c r="K10" s="31">
        <f t="shared" si="0"/>
        <v>31695886</v>
      </c>
    </row>
    <row r="11" spans="1:11" ht="13.5">
      <c r="A11" s="22" t="s">
        <v>22</v>
      </c>
      <c r="B11" s="6">
        <v>380634059</v>
      </c>
      <c r="C11" s="6">
        <v>388282696</v>
      </c>
      <c r="D11" s="23">
        <v>259496105</v>
      </c>
      <c r="E11" s="24">
        <v>376709023</v>
      </c>
      <c r="F11" s="6">
        <v>406992569</v>
      </c>
      <c r="G11" s="25">
        <v>406992569</v>
      </c>
      <c r="H11" s="26">
        <v>370815187</v>
      </c>
      <c r="I11" s="24">
        <v>403417720</v>
      </c>
      <c r="J11" s="6">
        <v>834470139</v>
      </c>
      <c r="K11" s="25">
        <v>13342473</v>
      </c>
    </row>
    <row r="12" spans="1:11" ht="13.5">
      <c r="A12" s="22" t="s">
        <v>23</v>
      </c>
      <c r="B12" s="6">
        <v>9019533</v>
      </c>
      <c r="C12" s="6">
        <v>9440738</v>
      </c>
      <c r="D12" s="23">
        <v>0</v>
      </c>
      <c r="E12" s="24">
        <v>15413888</v>
      </c>
      <c r="F12" s="6">
        <v>9997285</v>
      </c>
      <c r="G12" s="25">
        <v>9997285</v>
      </c>
      <c r="H12" s="26">
        <v>9718737</v>
      </c>
      <c r="I12" s="24">
        <v>10649999</v>
      </c>
      <c r="J12" s="6">
        <v>22365002</v>
      </c>
      <c r="K12" s="25">
        <v>0</v>
      </c>
    </row>
    <row r="13" spans="1:11" ht="13.5">
      <c r="A13" s="22" t="s">
        <v>129</v>
      </c>
      <c r="B13" s="6">
        <v>211725717</v>
      </c>
      <c r="C13" s="6">
        <v>261276640</v>
      </c>
      <c r="D13" s="23">
        <v>231290322</v>
      </c>
      <c r="E13" s="24">
        <v>169763404</v>
      </c>
      <c r="F13" s="6">
        <v>152823317</v>
      </c>
      <c r="G13" s="25">
        <v>152823317</v>
      </c>
      <c r="H13" s="26">
        <v>62268787</v>
      </c>
      <c r="I13" s="24">
        <v>220272025</v>
      </c>
      <c r="J13" s="6">
        <v>462285625</v>
      </c>
      <c r="K13" s="25">
        <v>299907</v>
      </c>
    </row>
    <row r="14" spans="1:11" ht="13.5">
      <c r="A14" s="22" t="s">
        <v>24</v>
      </c>
      <c r="B14" s="6">
        <v>9908809</v>
      </c>
      <c r="C14" s="6">
        <v>10666585</v>
      </c>
      <c r="D14" s="23">
        <v>4077894</v>
      </c>
      <c r="E14" s="24">
        <v>2521965</v>
      </c>
      <c r="F14" s="6">
        <v>6675286</v>
      </c>
      <c r="G14" s="25">
        <v>6675286</v>
      </c>
      <c r="H14" s="26">
        <v>14457843</v>
      </c>
      <c r="I14" s="24">
        <v>12643840</v>
      </c>
      <c r="J14" s="6">
        <v>26356932</v>
      </c>
      <c r="K14" s="25">
        <v>204889</v>
      </c>
    </row>
    <row r="15" spans="1:11" ht="13.5">
      <c r="A15" s="22" t="s">
        <v>130</v>
      </c>
      <c r="B15" s="6">
        <v>114334558</v>
      </c>
      <c r="C15" s="6">
        <v>144668201</v>
      </c>
      <c r="D15" s="23">
        <v>142275704</v>
      </c>
      <c r="E15" s="24">
        <v>166366330</v>
      </c>
      <c r="F15" s="6">
        <v>161834789</v>
      </c>
      <c r="G15" s="25">
        <v>161834789</v>
      </c>
      <c r="H15" s="26">
        <v>149365666</v>
      </c>
      <c r="I15" s="24">
        <v>146117007</v>
      </c>
      <c r="J15" s="6">
        <v>305782814</v>
      </c>
      <c r="K15" s="25">
        <v>1116031</v>
      </c>
    </row>
    <row r="16" spans="1:11" ht="13.5">
      <c r="A16" s="22" t="s">
        <v>20</v>
      </c>
      <c r="B16" s="6">
        <v>1186358</v>
      </c>
      <c r="C16" s="6">
        <v>162200</v>
      </c>
      <c r="D16" s="23">
        <v>13341956</v>
      </c>
      <c r="E16" s="24">
        <v>19023364</v>
      </c>
      <c r="F16" s="6">
        <v>19323364</v>
      </c>
      <c r="G16" s="25">
        <v>19323364</v>
      </c>
      <c r="H16" s="26">
        <v>19023364</v>
      </c>
      <c r="I16" s="24">
        <v>20069648</v>
      </c>
      <c r="J16" s="6">
        <v>42146260</v>
      </c>
      <c r="K16" s="25">
        <v>0</v>
      </c>
    </row>
    <row r="17" spans="1:11" ht="13.5">
      <c r="A17" s="22" t="s">
        <v>25</v>
      </c>
      <c r="B17" s="6">
        <v>509946306</v>
      </c>
      <c r="C17" s="6">
        <v>566086196</v>
      </c>
      <c r="D17" s="23">
        <v>156657014</v>
      </c>
      <c r="E17" s="24">
        <v>529050837</v>
      </c>
      <c r="F17" s="6">
        <v>462348991</v>
      </c>
      <c r="G17" s="25">
        <v>462348991</v>
      </c>
      <c r="H17" s="26">
        <v>287437454</v>
      </c>
      <c r="I17" s="24">
        <v>536046729</v>
      </c>
      <c r="J17" s="6">
        <v>1109908775</v>
      </c>
      <c r="K17" s="25">
        <v>16578798</v>
      </c>
    </row>
    <row r="18" spans="1:11" ht="13.5">
      <c r="A18" s="33" t="s">
        <v>26</v>
      </c>
      <c r="B18" s="34">
        <f>SUM(B11:B17)</f>
        <v>1236755340</v>
      </c>
      <c r="C18" s="35">
        <f aca="true" t="shared" si="1" ref="C18:K18">SUM(C11:C17)</f>
        <v>1380583256</v>
      </c>
      <c r="D18" s="36">
        <f t="shared" si="1"/>
        <v>807138995</v>
      </c>
      <c r="E18" s="34">
        <f t="shared" si="1"/>
        <v>1278848811</v>
      </c>
      <c r="F18" s="35">
        <f t="shared" si="1"/>
        <v>1219995601</v>
      </c>
      <c r="G18" s="37">
        <f t="shared" si="1"/>
        <v>1219995601</v>
      </c>
      <c r="H18" s="38">
        <f t="shared" si="1"/>
        <v>913087038</v>
      </c>
      <c r="I18" s="34">
        <f t="shared" si="1"/>
        <v>1349216968</v>
      </c>
      <c r="J18" s="35">
        <f t="shared" si="1"/>
        <v>2803315547</v>
      </c>
      <c r="K18" s="37">
        <f t="shared" si="1"/>
        <v>31542098</v>
      </c>
    </row>
    <row r="19" spans="1:11" ht="13.5">
      <c r="A19" s="33" t="s">
        <v>27</v>
      </c>
      <c r="B19" s="39">
        <f>+B10-B18</f>
        <v>-95613019</v>
      </c>
      <c r="C19" s="40">
        <f aca="true" t="shared" si="2" ref="C19:K19">+C10-C18</f>
        <v>-239684072</v>
      </c>
      <c r="D19" s="41">
        <f t="shared" si="2"/>
        <v>-807138995</v>
      </c>
      <c r="E19" s="39">
        <f t="shared" si="2"/>
        <v>-119846478</v>
      </c>
      <c r="F19" s="40">
        <f t="shared" si="2"/>
        <v>14924550</v>
      </c>
      <c r="G19" s="42">
        <f t="shared" si="2"/>
        <v>14924550</v>
      </c>
      <c r="H19" s="43">
        <f t="shared" si="2"/>
        <v>157096058</v>
      </c>
      <c r="I19" s="39">
        <f t="shared" si="2"/>
        <v>-145811398</v>
      </c>
      <c r="J19" s="40">
        <f t="shared" si="2"/>
        <v>-306350416</v>
      </c>
      <c r="K19" s="42">
        <f t="shared" si="2"/>
        <v>153788</v>
      </c>
    </row>
    <row r="20" spans="1:11" ht="25.5">
      <c r="A20" s="44" t="s">
        <v>28</v>
      </c>
      <c r="B20" s="45">
        <v>50372000</v>
      </c>
      <c r="C20" s="46">
        <v>55000000</v>
      </c>
      <c r="D20" s="47">
        <v>0</v>
      </c>
      <c r="E20" s="45">
        <v>279336000</v>
      </c>
      <c r="F20" s="46">
        <v>228190991</v>
      </c>
      <c r="G20" s="48">
        <v>228190991</v>
      </c>
      <c r="H20" s="49">
        <v>195363471</v>
      </c>
      <c r="I20" s="45">
        <v>285097800</v>
      </c>
      <c r="J20" s="46">
        <v>598705380</v>
      </c>
      <c r="K20" s="48">
        <v>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-45241019</v>
      </c>
      <c r="C22" s="58">
        <f aca="true" t="shared" si="3" ref="C22:K22">SUM(C19:C21)</f>
        <v>-184684072</v>
      </c>
      <c r="D22" s="59">
        <f t="shared" si="3"/>
        <v>-807138995</v>
      </c>
      <c r="E22" s="57">
        <f t="shared" si="3"/>
        <v>159489522</v>
      </c>
      <c r="F22" s="58">
        <f t="shared" si="3"/>
        <v>243115541</v>
      </c>
      <c r="G22" s="60">
        <f t="shared" si="3"/>
        <v>243115541</v>
      </c>
      <c r="H22" s="61">
        <f t="shared" si="3"/>
        <v>352459529</v>
      </c>
      <c r="I22" s="57">
        <f t="shared" si="3"/>
        <v>139286402</v>
      </c>
      <c r="J22" s="58">
        <f t="shared" si="3"/>
        <v>292354964</v>
      </c>
      <c r="K22" s="60">
        <f t="shared" si="3"/>
        <v>153788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-45241019</v>
      </c>
      <c r="C24" s="40">
        <f aca="true" t="shared" si="4" ref="C24:K24">SUM(C22:C23)</f>
        <v>-184684072</v>
      </c>
      <c r="D24" s="41">
        <f t="shared" si="4"/>
        <v>-807138995</v>
      </c>
      <c r="E24" s="39">
        <f t="shared" si="4"/>
        <v>159489522</v>
      </c>
      <c r="F24" s="40">
        <f t="shared" si="4"/>
        <v>243115541</v>
      </c>
      <c r="G24" s="42">
        <f t="shared" si="4"/>
        <v>243115541</v>
      </c>
      <c r="H24" s="43">
        <f t="shared" si="4"/>
        <v>352459529</v>
      </c>
      <c r="I24" s="39">
        <f t="shared" si="4"/>
        <v>139286402</v>
      </c>
      <c r="J24" s="40">
        <f t="shared" si="4"/>
        <v>292354964</v>
      </c>
      <c r="K24" s="42">
        <f t="shared" si="4"/>
        <v>153788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9289218238</v>
      </c>
      <c r="C27" s="7">
        <v>-164571399</v>
      </c>
      <c r="D27" s="69">
        <v>337</v>
      </c>
      <c r="E27" s="70">
        <v>277692991</v>
      </c>
      <c r="F27" s="7">
        <v>292953141</v>
      </c>
      <c r="G27" s="71">
        <v>292953141</v>
      </c>
      <c r="H27" s="72">
        <v>189102457</v>
      </c>
      <c r="I27" s="70">
        <v>333687300</v>
      </c>
      <c r="J27" s="7">
        <v>700596855</v>
      </c>
      <c r="K27" s="71">
        <v>153799</v>
      </c>
    </row>
    <row r="28" spans="1:11" ht="13.5">
      <c r="A28" s="73" t="s">
        <v>33</v>
      </c>
      <c r="B28" s="6">
        <v>511165118</v>
      </c>
      <c r="C28" s="6">
        <v>-504860407</v>
      </c>
      <c r="D28" s="23">
        <v>0</v>
      </c>
      <c r="E28" s="24">
        <v>230362991</v>
      </c>
      <c r="F28" s="6">
        <v>252756341</v>
      </c>
      <c r="G28" s="25">
        <v>252756341</v>
      </c>
      <c r="H28" s="26">
        <v>0</v>
      </c>
      <c r="I28" s="24">
        <v>295097800</v>
      </c>
      <c r="J28" s="6">
        <v>619705380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31052806</v>
      </c>
      <c r="C31" s="6">
        <v>10646929</v>
      </c>
      <c r="D31" s="23">
        <v>337</v>
      </c>
      <c r="E31" s="24">
        <v>44330000</v>
      </c>
      <c r="F31" s="6">
        <v>39581000</v>
      </c>
      <c r="G31" s="25">
        <v>39581000</v>
      </c>
      <c r="H31" s="26">
        <v>0</v>
      </c>
      <c r="I31" s="24">
        <v>38450000</v>
      </c>
      <c r="J31" s="6">
        <v>80745000</v>
      </c>
      <c r="K31" s="25">
        <v>0</v>
      </c>
    </row>
    <row r="32" spans="1:11" ht="13.5">
      <c r="A32" s="33" t="s">
        <v>36</v>
      </c>
      <c r="B32" s="7">
        <f>SUM(B28:B31)</f>
        <v>542217924</v>
      </c>
      <c r="C32" s="7">
        <f aca="true" t="shared" si="5" ref="C32:K32">SUM(C28:C31)</f>
        <v>-494213478</v>
      </c>
      <c r="D32" s="69">
        <f t="shared" si="5"/>
        <v>337</v>
      </c>
      <c r="E32" s="70">
        <f t="shared" si="5"/>
        <v>274692991</v>
      </c>
      <c r="F32" s="7">
        <f t="shared" si="5"/>
        <v>292337341</v>
      </c>
      <c r="G32" s="71">
        <f t="shared" si="5"/>
        <v>292337341</v>
      </c>
      <c r="H32" s="72">
        <f t="shared" si="5"/>
        <v>0</v>
      </c>
      <c r="I32" s="70">
        <f t="shared" si="5"/>
        <v>333547800</v>
      </c>
      <c r="J32" s="7">
        <f t="shared" si="5"/>
        <v>700450380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331736782</v>
      </c>
      <c r="C35" s="6">
        <v>42876052</v>
      </c>
      <c r="D35" s="23">
        <v>0</v>
      </c>
      <c r="E35" s="24">
        <v>13549141</v>
      </c>
      <c r="F35" s="6">
        <v>598435591</v>
      </c>
      <c r="G35" s="25">
        <v>598435591</v>
      </c>
      <c r="H35" s="26">
        <v>140831651</v>
      </c>
      <c r="I35" s="24">
        <v>721267838</v>
      </c>
      <c r="J35" s="6">
        <v>1485301777</v>
      </c>
      <c r="K35" s="25">
        <v>30828709</v>
      </c>
    </row>
    <row r="36" spans="1:11" ht="13.5">
      <c r="A36" s="22" t="s">
        <v>39</v>
      </c>
      <c r="B36" s="6">
        <v>4175250980</v>
      </c>
      <c r="C36" s="6">
        <v>-247065908</v>
      </c>
      <c r="D36" s="23">
        <v>-174685035</v>
      </c>
      <c r="E36" s="24">
        <v>5127570858</v>
      </c>
      <c r="F36" s="6">
        <v>4026396536</v>
      </c>
      <c r="G36" s="25">
        <v>4026396536</v>
      </c>
      <c r="H36" s="26">
        <v>138054832</v>
      </c>
      <c r="I36" s="24">
        <v>3483571493</v>
      </c>
      <c r="J36" s="6">
        <v>7303768865</v>
      </c>
      <c r="K36" s="25">
        <v>12317832</v>
      </c>
    </row>
    <row r="37" spans="1:11" ht="13.5">
      <c r="A37" s="22" t="s">
        <v>40</v>
      </c>
      <c r="B37" s="6">
        <v>406537578</v>
      </c>
      <c r="C37" s="6">
        <v>207637999</v>
      </c>
      <c r="D37" s="23">
        <v>0</v>
      </c>
      <c r="E37" s="24">
        <v>487483192</v>
      </c>
      <c r="F37" s="6">
        <v>669623450</v>
      </c>
      <c r="G37" s="25">
        <v>669623450</v>
      </c>
      <c r="H37" s="26">
        <v>-68591688</v>
      </c>
      <c r="I37" s="24">
        <v>375663521</v>
      </c>
      <c r="J37" s="6">
        <v>783209235</v>
      </c>
      <c r="K37" s="25">
        <v>5968372</v>
      </c>
    </row>
    <row r="38" spans="1:11" ht="13.5">
      <c r="A38" s="22" t="s">
        <v>41</v>
      </c>
      <c r="B38" s="6">
        <v>87777439</v>
      </c>
      <c r="C38" s="6">
        <v>-3759189</v>
      </c>
      <c r="D38" s="23">
        <v>0</v>
      </c>
      <c r="E38" s="24">
        <v>7985768</v>
      </c>
      <c r="F38" s="6">
        <v>84668297</v>
      </c>
      <c r="G38" s="25">
        <v>84668297</v>
      </c>
      <c r="H38" s="26">
        <v>-4058919</v>
      </c>
      <c r="I38" s="24">
        <v>77356611</v>
      </c>
      <c r="J38" s="6">
        <v>162429543</v>
      </c>
      <c r="K38" s="25">
        <v>20308</v>
      </c>
    </row>
    <row r="39" spans="1:11" ht="13.5">
      <c r="A39" s="22" t="s">
        <v>42</v>
      </c>
      <c r="B39" s="6">
        <v>4057913764</v>
      </c>
      <c r="C39" s="6">
        <v>-223384594</v>
      </c>
      <c r="D39" s="23">
        <v>0</v>
      </c>
      <c r="E39" s="24">
        <v>4486161517</v>
      </c>
      <c r="F39" s="6">
        <v>3627424839</v>
      </c>
      <c r="G39" s="25">
        <v>3627424839</v>
      </c>
      <c r="H39" s="26">
        <v>-922439</v>
      </c>
      <c r="I39" s="24">
        <v>3612532797</v>
      </c>
      <c r="J39" s="6">
        <v>7551076900</v>
      </c>
      <c r="K39" s="25">
        <v>37004073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22131772</v>
      </c>
      <c r="D42" s="23">
        <v>0</v>
      </c>
      <c r="E42" s="24">
        <v>0</v>
      </c>
      <c r="F42" s="6">
        <v>287427207</v>
      </c>
      <c r="G42" s="25">
        <v>287427207</v>
      </c>
      <c r="H42" s="26">
        <v>-50763453</v>
      </c>
      <c r="I42" s="24">
        <v>378964096</v>
      </c>
      <c r="J42" s="6">
        <v>788532326</v>
      </c>
      <c r="K42" s="25">
        <v>7656892</v>
      </c>
    </row>
    <row r="43" spans="1:11" ht="13.5">
      <c r="A43" s="22" t="s">
        <v>45</v>
      </c>
      <c r="B43" s="6">
        <v>-1123872</v>
      </c>
      <c r="C43" s="6">
        <v>-936237</v>
      </c>
      <c r="D43" s="23">
        <v>0</v>
      </c>
      <c r="E43" s="24">
        <v>-3959875</v>
      </c>
      <c r="F43" s="6">
        <v>-291382310</v>
      </c>
      <c r="G43" s="25">
        <v>-291382310</v>
      </c>
      <c r="H43" s="26">
        <v>-1785912</v>
      </c>
      <c r="I43" s="24">
        <v>-332845209</v>
      </c>
      <c r="J43" s="6">
        <v>-702949303</v>
      </c>
      <c r="K43" s="25">
        <v>4770672</v>
      </c>
    </row>
    <row r="44" spans="1:11" ht="13.5">
      <c r="A44" s="22" t="s">
        <v>46</v>
      </c>
      <c r="B44" s="6">
        <v>21084866</v>
      </c>
      <c r="C44" s="6">
        <v>-20505930</v>
      </c>
      <c r="D44" s="23">
        <v>0</v>
      </c>
      <c r="E44" s="24">
        <v>21663801</v>
      </c>
      <c r="F44" s="6">
        <v>76837200</v>
      </c>
      <c r="G44" s="25">
        <v>76837200</v>
      </c>
      <c r="H44" s="26">
        <v>-150169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19960994</v>
      </c>
      <c r="C45" s="7">
        <v>-23237386</v>
      </c>
      <c r="D45" s="69">
        <v>0</v>
      </c>
      <c r="E45" s="70">
        <v>17703926</v>
      </c>
      <c r="F45" s="7">
        <v>149631910</v>
      </c>
      <c r="G45" s="71">
        <v>149631910</v>
      </c>
      <c r="H45" s="72">
        <v>-52855197</v>
      </c>
      <c r="I45" s="70">
        <v>46118887</v>
      </c>
      <c r="J45" s="7">
        <v>85583023</v>
      </c>
      <c r="K45" s="71">
        <v>12427564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52495929</v>
      </c>
      <c r="C48" s="6">
        <v>-13203147</v>
      </c>
      <c r="D48" s="23">
        <v>0</v>
      </c>
      <c r="E48" s="24">
        <v>0</v>
      </c>
      <c r="F48" s="6">
        <v>225152365</v>
      </c>
      <c r="G48" s="25">
        <v>225152365</v>
      </c>
      <c r="H48" s="26">
        <v>-4048656</v>
      </c>
      <c r="I48" s="24">
        <v>301471398</v>
      </c>
      <c r="J48" s="6">
        <v>627362818</v>
      </c>
      <c r="K48" s="25">
        <v>6013465</v>
      </c>
    </row>
    <row r="49" spans="1:11" ht="13.5">
      <c r="A49" s="22" t="s">
        <v>50</v>
      </c>
      <c r="B49" s="6">
        <f>+B75</f>
        <v>383065689</v>
      </c>
      <c r="C49" s="6">
        <f aca="true" t="shared" si="6" ref="C49:K49">+C75</f>
        <v>269215809.4257884</v>
      </c>
      <c r="D49" s="23">
        <f t="shared" si="6"/>
        <v>931494</v>
      </c>
      <c r="E49" s="24">
        <f t="shared" si="6"/>
        <v>507415234</v>
      </c>
      <c r="F49" s="6">
        <f t="shared" si="6"/>
        <v>343568470.99482167</v>
      </c>
      <c r="G49" s="25">
        <f t="shared" si="6"/>
        <v>343568470.99482167</v>
      </c>
      <c r="H49" s="26">
        <f t="shared" si="6"/>
        <v>839070.103380464</v>
      </c>
      <c r="I49" s="24">
        <f t="shared" si="6"/>
        <v>103981355.354653</v>
      </c>
      <c r="J49" s="6">
        <f t="shared" si="6"/>
        <v>219510453.77751362</v>
      </c>
      <c r="K49" s="25">
        <f t="shared" si="6"/>
        <v>10042261</v>
      </c>
    </row>
    <row r="50" spans="1:11" ht="13.5">
      <c r="A50" s="33" t="s">
        <v>51</v>
      </c>
      <c r="B50" s="7">
        <f>+B48-B49</f>
        <v>-330569760</v>
      </c>
      <c r="C50" s="7">
        <f aca="true" t="shared" si="7" ref="C50:K50">+C48-C49</f>
        <v>-282418956.4257884</v>
      </c>
      <c r="D50" s="69">
        <f t="shared" si="7"/>
        <v>-931494</v>
      </c>
      <c r="E50" s="70">
        <f t="shared" si="7"/>
        <v>-507415234</v>
      </c>
      <c r="F50" s="7">
        <f t="shared" si="7"/>
        <v>-118416105.99482167</v>
      </c>
      <c r="G50" s="71">
        <f t="shared" si="7"/>
        <v>-118416105.99482167</v>
      </c>
      <c r="H50" s="72">
        <f t="shared" si="7"/>
        <v>-4887726.103380464</v>
      </c>
      <c r="I50" s="70">
        <f t="shared" si="7"/>
        <v>197490042.645347</v>
      </c>
      <c r="J50" s="7">
        <f t="shared" si="7"/>
        <v>407852364.2224864</v>
      </c>
      <c r="K50" s="71">
        <f t="shared" si="7"/>
        <v>-4028796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3631918724</v>
      </c>
      <c r="C53" s="6">
        <v>234208356</v>
      </c>
      <c r="D53" s="23">
        <v>-174685035</v>
      </c>
      <c r="E53" s="24">
        <v>4970537792</v>
      </c>
      <c r="F53" s="6">
        <v>3831991359</v>
      </c>
      <c r="G53" s="25">
        <v>3831991359</v>
      </c>
      <c r="H53" s="26">
        <v>39878198</v>
      </c>
      <c r="I53" s="24">
        <v>3267677729</v>
      </c>
      <c r="J53" s="6">
        <v>6850391961</v>
      </c>
      <c r="K53" s="25">
        <v>12317832</v>
      </c>
    </row>
    <row r="54" spans="1:11" ht="13.5">
      <c r="A54" s="22" t="s">
        <v>54</v>
      </c>
      <c r="B54" s="6">
        <v>0</v>
      </c>
      <c r="C54" s="6">
        <v>244423560</v>
      </c>
      <c r="D54" s="23">
        <v>231290322</v>
      </c>
      <c r="E54" s="24">
        <v>169763404</v>
      </c>
      <c r="F54" s="6">
        <v>152823317</v>
      </c>
      <c r="G54" s="25">
        <v>152823317</v>
      </c>
      <c r="H54" s="26">
        <v>62268787</v>
      </c>
      <c r="I54" s="24">
        <v>220272025</v>
      </c>
      <c r="J54" s="6">
        <v>462285625</v>
      </c>
      <c r="K54" s="25">
        <v>299907</v>
      </c>
    </row>
    <row r="55" spans="1:11" ht="13.5">
      <c r="A55" s="22" t="s">
        <v>55</v>
      </c>
      <c r="B55" s="6">
        <v>7353385599</v>
      </c>
      <c r="C55" s="6">
        <v>1564268613</v>
      </c>
      <c r="D55" s="23">
        <v>0</v>
      </c>
      <c r="E55" s="24">
        <v>113442938</v>
      </c>
      <c r="F55" s="6">
        <v>145993622</v>
      </c>
      <c r="G55" s="25">
        <v>145993622</v>
      </c>
      <c r="H55" s="26">
        <v>104644288</v>
      </c>
      <c r="I55" s="24">
        <v>89008749</v>
      </c>
      <c r="J55" s="6">
        <v>186918372</v>
      </c>
      <c r="K55" s="25">
        <v>0</v>
      </c>
    </row>
    <row r="56" spans="1:11" ht="13.5">
      <c r="A56" s="22" t="s">
        <v>56</v>
      </c>
      <c r="B56" s="6">
        <v>76625043</v>
      </c>
      <c r="C56" s="6">
        <v>167941797</v>
      </c>
      <c r="D56" s="23">
        <v>3241033</v>
      </c>
      <c r="E56" s="24">
        <v>94429436</v>
      </c>
      <c r="F56" s="6">
        <v>68121167</v>
      </c>
      <c r="G56" s="25">
        <v>68121167</v>
      </c>
      <c r="H56" s="26">
        <v>37063283</v>
      </c>
      <c r="I56" s="24">
        <v>67068630</v>
      </c>
      <c r="J56" s="6">
        <v>140833673</v>
      </c>
      <c r="K56" s="25">
        <v>10971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72336446</v>
      </c>
      <c r="J59" s="6">
        <v>75953268</v>
      </c>
      <c r="K59" s="25">
        <v>79750932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-0.029248906818472357</v>
      </c>
      <c r="D70" s="5">
        <f t="shared" si="8"/>
        <v>0</v>
      </c>
      <c r="E70" s="5">
        <f t="shared" si="8"/>
        <v>0</v>
      </c>
      <c r="F70" s="5">
        <f t="shared" si="8"/>
        <v>0.7653624472638078</v>
      </c>
      <c r="G70" s="5">
        <f t="shared" si="8"/>
        <v>0.7653624472638078</v>
      </c>
      <c r="H70" s="5">
        <f t="shared" si="8"/>
        <v>-0.002983767475460782</v>
      </c>
      <c r="I70" s="5">
        <f t="shared" si="8"/>
        <v>0.7794907080055279</v>
      </c>
      <c r="J70" s="5">
        <f t="shared" si="8"/>
        <v>0.7839805946430786</v>
      </c>
      <c r="K70" s="5">
        <f t="shared" si="8"/>
        <v>0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-11750884</v>
      </c>
      <c r="D71" s="2">
        <f t="shared" si="9"/>
        <v>0</v>
      </c>
      <c r="E71" s="2">
        <f t="shared" si="9"/>
        <v>0</v>
      </c>
      <c r="F71" s="2">
        <f t="shared" si="9"/>
        <v>511263546</v>
      </c>
      <c r="G71" s="2">
        <f t="shared" si="9"/>
        <v>511263546</v>
      </c>
      <c r="H71" s="2">
        <f t="shared" si="9"/>
        <v>-1284627</v>
      </c>
      <c r="I71" s="2">
        <f t="shared" si="9"/>
        <v>465370155</v>
      </c>
      <c r="J71" s="2">
        <f t="shared" si="9"/>
        <v>977277326</v>
      </c>
      <c r="K71" s="2">
        <f t="shared" si="9"/>
        <v>0</v>
      </c>
    </row>
    <row r="72" spans="1:11" ht="12.75" hidden="1">
      <c r="A72" s="1" t="s">
        <v>136</v>
      </c>
      <c r="B72" s="2">
        <f>+B77</f>
        <v>452828864</v>
      </c>
      <c r="C72" s="2">
        <f aca="true" t="shared" si="10" ref="C72:K72">+C77</f>
        <v>401754639</v>
      </c>
      <c r="D72" s="2">
        <f t="shared" si="10"/>
        <v>0</v>
      </c>
      <c r="E72" s="2">
        <f t="shared" si="10"/>
        <v>656200366</v>
      </c>
      <c r="F72" s="2">
        <f t="shared" si="10"/>
        <v>668001870</v>
      </c>
      <c r="G72" s="2">
        <f t="shared" si="10"/>
        <v>668001870</v>
      </c>
      <c r="H72" s="2">
        <f t="shared" si="10"/>
        <v>430538576</v>
      </c>
      <c r="I72" s="2">
        <f t="shared" si="10"/>
        <v>597018220</v>
      </c>
      <c r="J72" s="2">
        <f t="shared" si="10"/>
        <v>1246558056</v>
      </c>
      <c r="K72" s="2">
        <f t="shared" si="10"/>
        <v>7539214</v>
      </c>
    </row>
    <row r="73" spans="1:11" ht="12.75" hidden="1">
      <c r="A73" s="1" t="s">
        <v>137</v>
      </c>
      <c r="B73" s="2">
        <f>+B74</f>
        <v>-192101939.1666667</v>
      </c>
      <c r="C73" s="2">
        <f aca="true" t="shared" si="11" ref="C73:K73">+(C78+C80+C81+C82)-(B78+B80+B81+B82)</f>
        <v>-199569201</v>
      </c>
      <c r="D73" s="2">
        <f t="shared" si="11"/>
        <v>-73781227</v>
      </c>
      <c r="E73" s="2">
        <f t="shared" si="11"/>
        <v>7203176</v>
      </c>
      <c r="F73" s="2">
        <f>+(F78+F80+F81+F82)-(D78+D80+D81+D82)</f>
        <v>330969163</v>
      </c>
      <c r="G73" s="2">
        <f>+(G78+G80+G81+G82)-(D78+D80+D81+D82)</f>
        <v>330969163</v>
      </c>
      <c r="H73" s="2">
        <f>+(H78+H80+H81+H82)-(D78+D80+D81+D82)</f>
        <v>133131839</v>
      </c>
      <c r="I73" s="2">
        <f>+(I78+I80+I81+I82)-(E78+E80+E81+E82)</f>
        <v>401925834</v>
      </c>
      <c r="J73" s="2">
        <f t="shared" si="11"/>
        <v>426408341</v>
      </c>
      <c r="K73" s="2">
        <f t="shared" si="11"/>
        <v>-810722107</v>
      </c>
    </row>
    <row r="74" spans="1:11" ht="12.75" hidden="1">
      <c r="A74" s="1" t="s">
        <v>138</v>
      </c>
      <c r="B74" s="2">
        <f>+TREND(C74:E74)</f>
        <v>-192101939.1666667</v>
      </c>
      <c r="C74" s="2">
        <f>+C73</f>
        <v>-199569201</v>
      </c>
      <c r="D74" s="2">
        <f aca="true" t="shared" si="12" ref="D74:K74">+D73</f>
        <v>-73781227</v>
      </c>
      <c r="E74" s="2">
        <f t="shared" si="12"/>
        <v>7203176</v>
      </c>
      <c r="F74" s="2">
        <f t="shared" si="12"/>
        <v>330969163</v>
      </c>
      <c r="G74" s="2">
        <f t="shared" si="12"/>
        <v>330969163</v>
      </c>
      <c r="H74" s="2">
        <f t="shared" si="12"/>
        <v>133131839</v>
      </c>
      <c r="I74" s="2">
        <f t="shared" si="12"/>
        <v>401925834</v>
      </c>
      <c r="J74" s="2">
        <f t="shared" si="12"/>
        <v>426408341</v>
      </c>
      <c r="K74" s="2">
        <f t="shared" si="12"/>
        <v>-810722107</v>
      </c>
    </row>
    <row r="75" spans="1:11" ht="12.75" hidden="1">
      <c r="A75" s="1" t="s">
        <v>139</v>
      </c>
      <c r="B75" s="2">
        <f>+B84-(((B80+B81+B78)*B70)-B79)</f>
        <v>383065689</v>
      </c>
      <c r="C75" s="2">
        <f aca="true" t="shared" si="13" ref="C75:K75">+C84-(((C80+C81+C78)*C70)-C79)</f>
        <v>269215809.4257884</v>
      </c>
      <c r="D75" s="2">
        <f t="shared" si="13"/>
        <v>931494</v>
      </c>
      <c r="E75" s="2">
        <f t="shared" si="13"/>
        <v>507415234</v>
      </c>
      <c r="F75" s="2">
        <f t="shared" si="13"/>
        <v>343568470.99482167</v>
      </c>
      <c r="G75" s="2">
        <f t="shared" si="13"/>
        <v>343568470.99482167</v>
      </c>
      <c r="H75" s="2">
        <f t="shared" si="13"/>
        <v>839070.103380464</v>
      </c>
      <c r="I75" s="2">
        <f t="shared" si="13"/>
        <v>103981355.354653</v>
      </c>
      <c r="J75" s="2">
        <f t="shared" si="13"/>
        <v>219510453.77751362</v>
      </c>
      <c r="K75" s="2">
        <f t="shared" si="13"/>
        <v>10042261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452828864</v>
      </c>
      <c r="C77" s="3">
        <v>401754639</v>
      </c>
      <c r="D77" s="3">
        <v>0</v>
      </c>
      <c r="E77" s="3">
        <v>656200366</v>
      </c>
      <c r="F77" s="3">
        <v>668001870</v>
      </c>
      <c r="G77" s="3">
        <v>668001870</v>
      </c>
      <c r="H77" s="3">
        <v>430538576</v>
      </c>
      <c r="I77" s="3">
        <v>597018220</v>
      </c>
      <c r="J77" s="3">
        <v>1246558056</v>
      </c>
      <c r="K77" s="3">
        <v>7539214</v>
      </c>
    </row>
    <row r="78" spans="1:11" ht="12.75" hidden="1">
      <c r="A78" s="1" t="s">
        <v>66</v>
      </c>
      <c r="B78" s="3">
        <v>1123772</v>
      </c>
      <c r="C78" s="3">
        <v>20794545</v>
      </c>
      <c r="D78" s="3">
        <v>0</v>
      </c>
      <c r="E78" s="3">
        <v>3959875</v>
      </c>
      <c r="F78" s="3">
        <v>2974340</v>
      </c>
      <c r="G78" s="3">
        <v>2974340</v>
      </c>
      <c r="H78" s="3">
        <v>-1785912</v>
      </c>
      <c r="I78" s="3">
        <v>2271749</v>
      </c>
      <c r="J78" s="3">
        <v>4770672</v>
      </c>
      <c r="K78" s="3">
        <v>0</v>
      </c>
    </row>
    <row r="79" spans="1:11" ht="12.75" hidden="1">
      <c r="A79" s="1" t="s">
        <v>67</v>
      </c>
      <c r="B79" s="3">
        <v>303742017</v>
      </c>
      <c r="C79" s="3">
        <v>203374515</v>
      </c>
      <c r="D79" s="3">
        <v>0</v>
      </c>
      <c r="E79" s="3">
        <v>441619684</v>
      </c>
      <c r="F79" s="3">
        <v>484222532</v>
      </c>
      <c r="G79" s="3">
        <v>484222532</v>
      </c>
      <c r="H79" s="3">
        <v>-39677983</v>
      </c>
      <c r="I79" s="3">
        <v>325964960</v>
      </c>
      <c r="J79" s="3">
        <v>678842257</v>
      </c>
      <c r="K79" s="3">
        <v>5968372</v>
      </c>
    </row>
    <row r="80" spans="1:11" ht="12.75" hidden="1">
      <c r="A80" s="1" t="s">
        <v>68</v>
      </c>
      <c r="B80" s="3">
        <v>445733143</v>
      </c>
      <c r="C80" s="3">
        <v>-200986143</v>
      </c>
      <c r="D80" s="3">
        <v>0</v>
      </c>
      <c r="E80" s="3">
        <v>0</v>
      </c>
      <c r="F80" s="3">
        <v>319015121</v>
      </c>
      <c r="G80" s="3">
        <v>319015121</v>
      </c>
      <c r="H80" s="3">
        <v>128262074</v>
      </c>
      <c r="I80" s="3">
        <v>342843120</v>
      </c>
      <c r="J80" s="3">
        <v>704910137</v>
      </c>
      <c r="K80" s="3">
        <v>15813432</v>
      </c>
    </row>
    <row r="81" spans="1:11" ht="12.75" hidden="1">
      <c r="A81" s="1" t="s">
        <v>69</v>
      </c>
      <c r="B81" s="3">
        <v>-180931356</v>
      </c>
      <c r="C81" s="3">
        <v>253903017</v>
      </c>
      <c r="D81" s="3">
        <v>0</v>
      </c>
      <c r="E81" s="3">
        <v>3221496</v>
      </c>
      <c r="F81" s="3">
        <v>3844107</v>
      </c>
      <c r="G81" s="3">
        <v>3844107</v>
      </c>
      <c r="H81" s="3">
        <v>6592888</v>
      </c>
      <c r="I81" s="3">
        <v>51512482</v>
      </c>
      <c r="J81" s="3">
        <v>104800758</v>
      </c>
      <c r="K81" s="3">
        <v>3544227</v>
      </c>
    </row>
    <row r="82" spans="1:11" ht="12.75" hidden="1">
      <c r="A82" s="1" t="s">
        <v>70</v>
      </c>
      <c r="B82" s="3">
        <v>7424869</v>
      </c>
      <c r="C82" s="3">
        <v>69808</v>
      </c>
      <c r="D82" s="3">
        <v>0</v>
      </c>
      <c r="E82" s="3">
        <v>21805</v>
      </c>
      <c r="F82" s="3">
        <v>5135595</v>
      </c>
      <c r="G82" s="3">
        <v>5135595</v>
      </c>
      <c r="H82" s="3">
        <v>62789</v>
      </c>
      <c r="I82" s="3">
        <v>12501659</v>
      </c>
      <c r="J82" s="3">
        <v>21055784</v>
      </c>
      <c r="K82" s="3">
        <v>5457585</v>
      </c>
    </row>
    <row r="83" spans="1:11" ht="12.75" hidden="1">
      <c r="A83" s="1" t="s">
        <v>71</v>
      </c>
      <c r="B83" s="3">
        <v>0</v>
      </c>
      <c r="C83" s="3">
        <v>-11750884</v>
      </c>
      <c r="D83" s="3">
        <v>0</v>
      </c>
      <c r="E83" s="3">
        <v>0</v>
      </c>
      <c r="F83" s="3">
        <v>511263546</v>
      </c>
      <c r="G83" s="3">
        <v>511263546</v>
      </c>
      <c r="H83" s="3">
        <v>-1284627</v>
      </c>
      <c r="I83" s="3">
        <v>465370155</v>
      </c>
      <c r="J83" s="3">
        <v>977277326</v>
      </c>
      <c r="K83" s="3">
        <v>0</v>
      </c>
    </row>
    <row r="84" spans="1:11" ht="12.75" hidden="1">
      <c r="A84" s="1" t="s">
        <v>72</v>
      </c>
      <c r="B84" s="3">
        <v>79323672</v>
      </c>
      <c r="C84" s="3">
        <v>63685316</v>
      </c>
      <c r="D84" s="3">
        <v>931494</v>
      </c>
      <c r="E84" s="3">
        <v>65795550</v>
      </c>
      <c r="F84" s="3">
        <v>108726716</v>
      </c>
      <c r="G84" s="3">
        <v>108726716</v>
      </c>
      <c r="H84" s="3">
        <v>40120006</v>
      </c>
      <c r="I84" s="3">
        <v>87183730</v>
      </c>
      <c r="J84" s="3">
        <v>179205940</v>
      </c>
      <c r="K84" s="3">
        <v>4073889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36009409</v>
      </c>
      <c r="C5" s="6">
        <v>45504991</v>
      </c>
      <c r="D5" s="23">
        <v>44187273</v>
      </c>
      <c r="E5" s="24">
        <v>40000000</v>
      </c>
      <c r="F5" s="6">
        <v>45000000</v>
      </c>
      <c r="G5" s="25">
        <v>45000000</v>
      </c>
      <c r="H5" s="26">
        <v>72291984</v>
      </c>
      <c r="I5" s="24">
        <v>46851552</v>
      </c>
      <c r="J5" s="6">
        <v>48257094</v>
      </c>
      <c r="K5" s="25">
        <v>49704806</v>
      </c>
    </row>
    <row r="6" spans="1:11" ht="13.5">
      <c r="A6" s="22" t="s">
        <v>18</v>
      </c>
      <c r="B6" s="6">
        <v>2151310</v>
      </c>
      <c r="C6" s="6">
        <v>2402453</v>
      </c>
      <c r="D6" s="23">
        <v>2712801</v>
      </c>
      <c r="E6" s="24">
        <v>2750000</v>
      </c>
      <c r="F6" s="6">
        <v>2750000</v>
      </c>
      <c r="G6" s="25">
        <v>2750000</v>
      </c>
      <c r="H6" s="26">
        <v>4482161</v>
      </c>
      <c r="I6" s="24">
        <v>2830000</v>
      </c>
      <c r="J6" s="6">
        <v>2914900</v>
      </c>
      <c r="K6" s="25">
        <v>3002347</v>
      </c>
    </row>
    <row r="7" spans="1:11" ht="13.5">
      <c r="A7" s="22" t="s">
        <v>19</v>
      </c>
      <c r="B7" s="6">
        <v>1563821</v>
      </c>
      <c r="C7" s="6">
        <v>2390239</v>
      </c>
      <c r="D7" s="23">
        <v>2520792</v>
      </c>
      <c r="E7" s="24">
        <v>2545000</v>
      </c>
      <c r="F7" s="6">
        <v>2030000</v>
      </c>
      <c r="G7" s="25">
        <v>2030000</v>
      </c>
      <c r="H7" s="26">
        <v>2516548</v>
      </c>
      <c r="I7" s="24">
        <v>2140000</v>
      </c>
      <c r="J7" s="6">
        <v>2204200</v>
      </c>
      <c r="K7" s="25">
        <v>2270326</v>
      </c>
    </row>
    <row r="8" spans="1:11" ht="13.5">
      <c r="A8" s="22" t="s">
        <v>20</v>
      </c>
      <c r="B8" s="6">
        <v>92244500</v>
      </c>
      <c r="C8" s="6">
        <v>97972000</v>
      </c>
      <c r="D8" s="23">
        <v>108577782</v>
      </c>
      <c r="E8" s="24">
        <v>114775000</v>
      </c>
      <c r="F8" s="6">
        <v>134962000</v>
      </c>
      <c r="G8" s="25">
        <v>134962000</v>
      </c>
      <c r="H8" s="26">
        <v>189578218</v>
      </c>
      <c r="I8" s="24">
        <v>127954000</v>
      </c>
      <c r="J8" s="6">
        <v>131792620</v>
      </c>
      <c r="K8" s="25">
        <v>135746398</v>
      </c>
    </row>
    <row r="9" spans="1:11" ht="13.5">
      <c r="A9" s="22" t="s">
        <v>21</v>
      </c>
      <c r="B9" s="6">
        <v>13443998</v>
      </c>
      <c r="C9" s="6">
        <v>13949467</v>
      </c>
      <c r="D9" s="23">
        <v>9375175</v>
      </c>
      <c r="E9" s="24">
        <v>3571000</v>
      </c>
      <c r="F9" s="6">
        <v>3124000</v>
      </c>
      <c r="G9" s="25">
        <v>3124000</v>
      </c>
      <c r="H9" s="26">
        <v>14243991</v>
      </c>
      <c r="I9" s="24">
        <v>8451000</v>
      </c>
      <c r="J9" s="6">
        <v>8704530</v>
      </c>
      <c r="K9" s="25">
        <v>8965663</v>
      </c>
    </row>
    <row r="10" spans="1:11" ht="25.5">
      <c r="A10" s="27" t="s">
        <v>128</v>
      </c>
      <c r="B10" s="28">
        <f>SUM(B5:B9)</f>
        <v>145413038</v>
      </c>
      <c r="C10" s="29">
        <f aca="true" t="shared" si="0" ref="C10:K10">SUM(C5:C9)</f>
        <v>162219150</v>
      </c>
      <c r="D10" s="30">
        <f t="shared" si="0"/>
        <v>167373823</v>
      </c>
      <c r="E10" s="28">
        <f t="shared" si="0"/>
        <v>163641000</v>
      </c>
      <c r="F10" s="29">
        <f t="shared" si="0"/>
        <v>187866000</v>
      </c>
      <c r="G10" s="31">
        <f t="shared" si="0"/>
        <v>187866000</v>
      </c>
      <c r="H10" s="32">
        <f t="shared" si="0"/>
        <v>283112902</v>
      </c>
      <c r="I10" s="28">
        <f t="shared" si="0"/>
        <v>188226552</v>
      </c>
      <c r="J10" s="29">
        <f t="shared" si="0"/>
        <v>193873344</v>
      </c>
      <c r="K10" s="31">
        <f t="shared" si="0"/>
        <v>199689540</v>
      </c>
    </row>
    <row r="11" spans="1:11" ht="13.5">
      <c r="A11" s="22" t="s">
        <v>22</v>
      </c>
      <c r="B11" s="6">
        <v>63235452</v>
      </c>
      <c r="C11" s="6">
        <v>67848310</v>
      </c>
      <c r="D11" s="23">
        <v>75366498</v>
      </c>
      <c r="E11" s="24">
        <v>74546000</v>
      </c>
      <c r="F11" s="6">
        <v>76516500</v>
      </c>
      <c r="G11" s="25">
        <v>76516500</v>
      </c>
      <c r="H11" s="26">
        <v>116911916</v>
      </c>
      <c r="I11" s="24">
        <v>80558000</v>
      </c>
      <c r="J11" s="6">
        <v>82974734</v>
      </c>
      <c r="K11" s="25">
        <v>85463921</v>
      </c>
    </row>
    <row r="12" spans="1:11" ht="13.5">
      <c r="A12" s="22" t="s">
        <v>23</v>
      </c>
      <c r="B12" s="6">
        <v>9355278</v>
      </c>
      <c r="C12" s="6">
        <v>9955793</v>
      </c>
      <c r="D12" s="23">
        <v>9963789</v>
      </c>
      <c r="E12" s="24">
        <v>11475000</v>
      </c>
      <c r="F12" s="6">
        <v>11475000</v>
      </c>
      <c r="G12" s="25">
        <v>11475000</v>
      </c>
      <c r="H12" s="26">
        <v>16896944</v>
      </c>
      <c r="I12" s="24">
        <v>11208000</v>
      </c>
      <c r="J12" s="6">
        <v>11544240</v>
      </c>
      <c r="K12" s="25">
        <v>11890561</v>
      </c>
    </row>
    <row r="13" spans="1:11" ht="13.5">
      <c r="A13" s="22" t="s">
        <v>129</v>
      </c>
      <c r="B13" s="6">
        <v>12622103</v>
      </c>
      <c r="C13" s="6">
        <v>13722156</v>
      </c>
      <c r="D13" s="23">
        <v>14245959</v>
      </c>
      <c r="E13" s="24">
        <v>1650000</v>
      </c>
      <c r="F13" s="6">
        <v>17655000</v>
      </c>
      <c r="G13" s="25">
        <v>17655000</v>
      </c>
      <c r="H13" s="26">
        <v>0</v>
      </c>
      <c r="I13" s="24">
        <v>16600000</v>
      </c>
      <c r="J13" s="6">
        <v>17098000</v>
      </c>
      <c r="K13" s="25">
        <v>17610936</v>
      </c>
    </row>
    <row r="14" spans="1:11" ht="13.5">
      <c r="A14" s="22" t="s">
        <v>24</v>
      </c>
      <c r="B14" s="6">
        <v>1378988</v>
      </c>
      <c r="C14" s="6">
        <v>167322</v>
      </c>
      <c r="D14" s="23">
        <v>66302</v>
      </c>
      <c r="E14" s="24">
        <v>6800000</v>
      </c>
      <c r="F14" s="6">
        <v>2000000</v>
      </c>
      <c r="G14" s="25">
        <v>2000000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130</v>
      </c>
      <c r="B15" s="6">
        <v>4668511</v>
      </c>
      <c r="C15" s="6">
        <v>1301478</v>
      </c>
      <c r="D15" s="23">
        <v>2023487</v>
      </c>
      <c r="E15" s="24">
        <v>5594000</v>
      </c>
      <c r="F15" s="6">
        <v>4742000</v>
      </c>
      <c r="G15" s="25">
        <v>4742000</v>
      </c>
      <c r="H15" s="26">
        <v>3900362</v>
      </c>
      <c r="I15" s="24">
        <v>2673000</v>
      </c>
      <c r="J15" s="6">
        <v>2753190</v>
      </c>
      <c r="K15" s="25">
        <v>2835785</v>
      </c>
    </row>
    <row r="16" spans="1:11" ht="13.5">
      <c r="A16" s="22" t="s">
        <v>20</v>
      </c>
      <c r="B16" s="6">
        <v>25892</v>
      </c>
      <c r="C16" s="6">
        <v>0</v>
      </c>
      <c r="D16" s="23">
        <v>0</v>
      </c>
      <c r="E16" s="24">
        <v>150000</v>
      </c>
      <c r="F16" s="6">
        <v>1076000</v>
      </c>
      <c r="G16" s="25">
        <v>1076000</v>
      </c>
      <c r="H16" s="26">
        <v>9750070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52147346</v>
      </c>
      <c r="C17" s="6">
        <v>61047574</v>
      </c>
      <c r="D17" s="23">
        <v>54235448</v>
      </c>
      <c r="E17" s="24">
        <v>71826000</v>
      </c>
      <c r="F17" s="6">
        <v>78866000</v>
      </c>
      <c r="G17" s="25">
        <v>78866000</v>
      </c>
      <c r="H17" s="26">
        <v>81862878</v>
      </c>
      <c r="I17" s="24">
        <v>76188000</v>
      </c>
      <c r="J17" s="6">
        <v>78505230</v>
      </c>
      <c r="K17" s="25">
        <v>80901427</v>
      </c>
    </row>
    <row r="18" spans="1:11" ht="13.5">
      <c r="A18" s="33" t="s">
        <v>26</v>
      </c>
      <c r="B18" s="34">
        <f>SUM(B11:B17)</f>
        <v>143433570</v>
      </c>
      <c r="C18" s="35">
        <f aca="true" t="shared" si="1" ref="C18:K18">SUM(C11:C17)</f>
        <v>154042633</v>
      </c>
      <c r="D18" s="36">
        <f t="shared" si="1"/>
        <v>155901483</v>
      </c>
      <c r="E18" s="34">
        <f t="shared" si="1"/>
        <v>172041000</v>
      </c>
      <c r="F18" s="35">
        <f t="shared" si="1"/>
        <v>192330500</v>
      </c>
      <c r="G18" s="37">
        <f t="shared" si="1"/>
        <v>192330500</v>
      </c>
      <c r="H18" s="38">
        <f t="shared" si="1"/>
        <v>229322170</v>
      </c>
      <c r="I18" s="34">
        <f t="shared" si="1"/>
        <v>187227000</v>
      </c>
      <c r="J18" s="35">
        <f t="shared" si="1"/>
        <v>192875394</v>
      </c>
      <c r="K18" s="37">
        <f t="shared" si="1"/>
        <v>198702630</v>
      </c>
    </row>
    <row r="19" spans="1:11" ht="13.5">
      <c r="A19" s="33" t="s">
        <v>27</v>
      </c>
      <c r="B19" s="39">
        <f>+B10-B18</f>
        <v>1979468</v>
      </c>
      <c r="C19" s="40">
        <f aca="true" t="shared" si="2" ref="C19:K19">+C10-C18</f>
        <v>8176517</v>
      </c>
      <c r="D19" s="41">
        <f t="shared" si="2"/>
        <v>11472340</v>
      </c>
      <c r="E19" s="39">
        <f t="shared" si="2"/>
        <v>-8400000</v>
      </c>
      <c r="F19" s="40">
        <f t="shared" si="2"/>
        <v>-4464500</v>
      </c>
      <c r="G19" s="42">
        <f t="shared" si="2"/>
        <v>-4464500</v>
      </c>
      <c r="H19" s="43">
        <f t="shared" si="2"/>
        <v>53790732</v>
      </c>
      <c r="I19" s="39">
        <f t="shared" si="2"/>
        <v>999552</v>
      </c>
      <c r="J19" s="40">
        <f t="shared" si="2"/>
        <v>997950</v>
      </c>
      <c r="K19" s="42">
        <f t="shared" si="2"/>
        <v>986910</v>
      </c>
    </row>
    <row r="20" spans="1:11" ht="25.5">
      <c r="A20" s="44" t="s">
        <v>28</v>
      </c>
      <c r="B20" s="45">
        <v>42016000</v>
      </c>
      <c r="C20" s="46">
        <v>37098000</v>
      </c>
      <c r="D20" s="47">
        <v>27591000</v>
      </c>
      <c r="E20" s="45">
        <v>41428000</v>
      </c>
      <c r="F20" s="46">
        <v>32428000</v>
      </c>
      <c r="G20" s="48">
        <v>32428000</v>
      </c>
      <c r="H20" s="49">
        <v>33088000</v>
      </c>
      <c r="I20" s="45">
        <v>28977000</v>
      </c>
      <c r="J20" s="46">
        <v>29846310</v>
      </c>
      <c r="K20" s="48">
        <v>30741699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43995468</v>
      </c>
      <c r="C22" s="58">
        <f aca="true" t="shared" si="3" ref="C22:K22">SUM(C19:C21)</f>
        <v>45274517</v>
      </c>
      <c r="D22" s="59">
        <f t="shared" si="3"/>
        <v>39063340</v>
      </c>
      <c r="E22" s="57">
        <f t="shared" si="3"/>
        <v>33028000</v>
      </c>
      <c r="F22" s="58">
        <f t="shared" si="3"/>
        <v>27963500</v>
      </c>
      <c r="G22" s="60">
        <f t="shared" si="3"/>
        <v>27963500</v>
      </c>
      <c r="H22" s="61">
        <f t="shared" si="3"/>
        <v>86878732</v>
      </c>
      <c r="I22" s="57">
        <f t="shared" si="3"/>
        <v>29976552</v>
      </c>
      <c r="J22" s="58">
        <f t="shared" si="3"/>
        <v>30844260</v>
      </c>
      <c r="K22" s="60">
        <f t="shared" si="3"/>
        <v>31728609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43995468</v>
      </c>
      <c r="C24" s="40">
        <f aca="true" t="shared" si="4" ref="C24:K24">SUM(C22:C23)</f>
        <v>45274517</v>
      </c>
      <c r="D24" s="41">
        <f t="shared" si="4"/>
        <v>39063340</v>
      </c>
      <c r="E24" s="39">
        <f t="shared" si="4"/>
        <v>33028000</v>
      </c>
      <c r="F24" s="40">
        <f t="shared" si="4"/>
        <v>27963500</v>
      </c>
      <c r="G24" s="42">
        <f t="shared" si="4"/>
        <v>27963500</v>
      </c>
      <c r="H24" s="43">
        <f t="shared" si="4"/>
        <v>86878732</v>
      </c>
      <c r="I24" s="39">
        <f t="shared" si="4"/>
        <v>29976552</v>
      </c>
      <c r="J24" s="40">
        <f t="shared" si="4"/>
        <v>30844260</v>
      </c>
      <c r="K24" s="42">
        <f t="shared" si="4"/>
        <v>31728609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317877662</v>
      </c>
      <c r="C27" s="7">
        <v>27612848</v>
      </c>
      <c r="D27" s="69">
        <v>353614117</v>
      </c>
      <c r="E27" s="70">
        <v>26428000</v>
      </c>
      <c r="F27" s="7">
        <v>33751500</v>
      </c>
      <c r="G27" s="71">
        <v>33751500</v>
      </c>
      <c r="H27" s="72">
        <v>1091708464</v>
      </c>
      <c r="I27" s="70">
        <v>29977000</v>
      </c>
      <c r="J27" s="7">
        <v>32099000</v>
      </c>
      <c r="K27" s="71">
        <v>33378900</v>
      </c>
    </row>
    <row r="28" spans="1:11" ht="13.5">
      <c r="A28" s="73" t="s">
        <v>33</v>
      </c>
      <c r="B28" s="6">
        <v>306573946</v>
      </c>
      <c r="C28" s="6">
        <v>27612848</v>
      </c>
      <c r="D28" s="23">
        <v>338157549</v>
      </c>
      <c r="E28" s="24">
        <v>25828000</v>
      </c>
      <c r="F28" s="6">
        <v>25428000</v>
      </c>
      <c r="G28" s="25">
        <v>25428000</v>
      </c>
      <c r="H28" s="26">
        <v>0</v>
      </c>
      <c r="I28" s="24">
        <v>28977000</v>
      </c>
      <c r="J28" s="6">
        <v>31069000</v>
      </c>
      <c r="K28" s="25">
        <v>32318000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3658418</v>
      </c>
      <c r="C31" s="6">
        <v>0</v>
      </c>
      <c r="D31" s="23">
        <v>3658417</v>
      </c>
      <c r="E31" s="24">
        <v>0</v>
      </c>
      <c r="F31" s="6">
        <v>5923500</v>
      </c>
      <c r="G31" s="25">
        <v>5923500</v>
      </c>
      <c r="H31" s="26">
        <v>0</v>
      </c>
      <c r="I31" s="24">
        <v>1000000</v>
      </c>
      <c r="J31" s="6">
        <v>1030000</v>
      </c>
      <c r="K31" s="25">
        <v>1060900</v>
      </c>
    </row>
    <row r="32" spans="1:11" ht="13.5">
      <c r="A32" s="33" t="s">
        <v>36</v>
      </c>
      <c r="B32" s="7">
        <f>SUM(B28:B31)</f>
        <v>310232364</v>
      </c>
      <c r="C32" s="7">
        <f aca="true" t="shared" si="5" ref="C32:K32">SUM(C28:C31)</f>
        <v>27612848</v>
      </c>
      <c r="D32" s="69">
        <f t="shared" si="5"/>
        <v>341815966</v>
      </c>
      <c r="E32" s="70">
        <f t="shared" si="5"/>
        <v>25828000</v>
      </c>
      <c r="F32" s="7">
        <f t="shared" si="5"/>
        <v>31351500</v>
      </c>
      <c r="G32" s="71">
        <f t="shared" si="5"/>
        <v>31351500</v>
      </c>
      <c r="H32" s="72">
        <f t="shared" si="5"/>
        <v>0</v>
      </c>
      <c r="I32" s="70">
        <f t="shared" si="5"/>
        <v>29977000</v>
      </c>
      <c r="J32" s="7">
        <f t="shared" si="5"/>
        <v>32099000</v>
      </c>
      <c r="K32" s="71">
        <f t="shared" si="5"/>
        <v>33378900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101637319</v>
      </c>
      <c r="C35" s="6">
        <v>42622883</v>
      </c>
      <c r="D35" s="23">
        <v>152292277</v>
      </c>
      <c r="E35" s="24">
        <v>11200000</v>
      </c>
      <c r="F35" s="6">
        <v>20973500</v>
      </c>
      <c r="G35" s="25">
        <v>20973500</v>
      </c>
      <c r="H35" s="26">
        <v>513886945</v>
      </c>
      <c r="I35" s="24">
        <v>164764073</v>
      </c>
      <c r="J35" s="6">
        <v>181580489</v>
      </c>
      <c r="K35" s="25">
        <v>187027898</v>
      </c>
    </row>
    <row r="36" spans="1:11" ht="13.5">
      <c r="A36" s="22" t="s">
        <v>39</v>
      </c>
      <c r="B36" s="6">
        <v>227054984</v>
      </c>
      <c r="C36" s="6">
        <v>16202867</v>
      </c>
      <c r="D36" s="23">
        <v>240279707</v>
      </c>
      <c r="E36" s="24">
        <v>27428000</v>
      </c>
      <c r="F36" s="6">
        <v>21996500</v>
      </c>
      <c r="G36" s="25">
        <v>21996500</v>
      </c>
      <c r="H36" s="26">
        <v>759104584</v>
      </c>
      <c r="I36" s="24">
        <v>254955078</v>
      </c>
      <c r="J36" s="6">
        <v>271994320</v>
      </c>
      <c r="K36" s="25">
        <v>280471080</v>
      </c>
    </row>
    <row r="37" spans="1:11" ht="13.5">
      <c r="A37" s="22" t="s">
        <v>40</v>
      </c>
      <c r="B37" s="6">
        <v>17155381</v>
      </c>
      <c r="C37" s="6">
        <v>12756109</v>
      </c>
      <c r="D37" s="23">
        <v>21127363</v>
      </c>
      <c r="E37" s="24">
        <v>0</v>
      </c>
      <c r="F37" s="6">
        <v>0</v>
      </c>
      <c r="G37" s="25">
        <v>0</v>
      </c>
      <c r="H37" s="26">
        <v>51981849</v>
      </c>
      <c r="I37" s="24">
        <v>5339111</v>
      </c>
      <c r="J37" s="6">
        <v>5499285</v>
      </c>
      <c r="K37" s="25">
        <v>5664263</v>
      </c>
    </row>
    <row r="38" spans="1:11" ht="13.5">
      <c r="A38" s="22" t="s">
        <v>41</v>
      </c>
      <c r="B38" s="6">
        <v>1618100</v>
      </c>
      <c r="C38" s="6">
        <v>-725617</v>
      </c>
      <c r="D38" s="23">
        <v>419218</v>
      </c>
      <c r="E38" s="24">
        <v>0</v>
      </c>
      <c r="F38" s="6">
        <v>0</v>
      </c>
      <c r="G38" s="25">
        <v>0</v>
      </c>
      <c r="H38" s="26">
        <v>419218</v>
      </c>
      <c r="I38" s="24">
        <v>6702621</v>
      </c>
      <c r="J38" s="6">
        <v>6903699</v>
      </c>
      <c r="K38" s="25">
        <v>7110811</v>
      </c>
    </row>
    <row r="39" spans="1:11" ht="13.5">
      <c r="A39" s="22" t="s">
        <v>42</v>
      </c>
      <c r="B39" s="6">
        <v>265923354</v>
      </c>
      <c r="C39" s="6">
        <v>1520741</v>
      </c>
      <c r="D39" s="23">
        <v>331962063</v>
      </c>
      <c r="E39" s="24">
        <v>5600000</v>
      </c>
      <c r="F39" s="6">
        <v>15006500</v>
      </c>
      <c r="G39" s="25">
        <v>15006500</v>
      </c>
      <c r="H39" s="26">
        <v>1133711730</v>
      </c>
      <c r="I39" s="24">
        <v>377700867</v>
      </c>
      <c r="J39" s="6">
        <v>410327565</v>
      </c>
      <c r="K39" s="25">
        <v>422995295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-11865</v>
      </c>
      <c r="D42" s="23">
        <v>21092</v>
      </c>
      <c r="E42" s="24">
        <v>5600000</v>
      </c>
      <c r="F42" s="6">
        <v>48280000</v>
      </c>
      <c r="G42" s="25">
        <v>48280000</v>
      </c>
      <c r="H42" s="26">
        <v>251935</v>
      </c>
      <c r="I42" s="24">
        <v>38141395</v>
      </c>
      <c r="J42" s="6">
        <v>39285635</v>
      </c>
      <c r="K42" s="25">
        <v>40464203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0</v>
      </c>
      <c r="I43" s="24">
        <v>-29977000</v>
      </c>
      <c r="J43" s="6">
        <v>-30876310</v>
      </c>
      <c r="K43" s="25">
        <v>-31802599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17719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0</v>
      </c>
      <c r="C45" s="7">
        <v>-11865</v>
      </c>
      <c r="D45" s="69">
        <v>21092</v>
      </c>
      <c r="E45" s="70">
        <v>5600000</v>
      </c>
      <c r="F45" s="7">
        <v>48280000</v>
      </c>
      <c r="G45" s="71">
        <v>48280000</v>
      </c>
      <c r="H45" s="72">
        <v>249935</v>
      </c>
      <c r="I45" s="70">
        <v>8164395</v>
      </c>
      <c r="J45" s="7">
        <v>8409325</v>
      </c>
      <c r="K45" s="71">
        <v>8661604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23550779</v>
      </c>
      <c r="C48" s="6">
        <v>24667814</v>
      </c>
      <c r="D48" s="23">
        <v>53332231</v>
      </c>
      <c r="E48" s="24">
        <v>5600000</v>
      </c>
      <c r="F48" s="6">
        <v>15373500</v>
      </c>
      <c r="G48" s="25">
        <v>15373500</v>
      </c>
      <c r="H48" s="26">
        <v>210191234</v>
      </c>
      <c r="I48" s="24">
        <v>53476685</v>
      </c>
      <c r="J48" s="6">
        <v>67047365</v>
      </c>
      <c r="K48" s="25">
        <v>69058784</v>
      </c>
    </row>
    <row r="49" spans="1:11" ht="13.5">
      <c r="A49" s="22" t="s">
        <v>50</v>
      </c>
      <c r="B49" s="6">
        <f>+B75</f>
        <v>54218090</v>
      </c>
      <c r="C49" s="6">
        <f aca="true" t="shared" si="6" ref="C49:K49">+C75</f>
        <v>13780136</v>
      </c>
      <c r="D49" s="23">
        <f t="shared" si="6"/>
        <v>87513917</v>
      </c>
      <c r="E49" s="24">
        <f t="shared" si="6"/>
        <v>0</v>
      </c>
      <c r="F49" s="6">
        <f t="shared" si="6"/>
        <v>-4698038.290678932</v>
      </c>
      <c r="G49" s="25">
        <f t="shared" si="6"/>
        <v>-4698038.290678932</v>
      </c>
      <c r="H49" s="26">
        <f t="shared" si="6"/>
        <v>263335611.1014533</v>
      </c>
      <c r="I49" s="24">
        <f t="shared" si="6"/>
        <v>-90313867.54959868</v>
      </c>
      <c r="J49" s="6">
        <f t="shared" si="6"/>
        <v>-92939086.9230933</v>
      </c>
      <c r="K49" s="25">
        <f t="shared" si="6"/>
        <v>-95727262.4563543</v>
      </c>
    </row>
    <row r="50" spans="1:11" ht="13.5">
      <c r="A50" s="33" t="s">
        <v>51</v>
      </c>
      <c r="B50" s="7">
        <f>+B48-B49</f>
        <v>-30667311</v>
      </c>
      <c r="C50" s="7">
        <f aca="true" t="shared" si="7" ref="C50:K50">+C48-C49</f>
        <v>10887678</v>
      </c>
      <c r="D50" s="69">
        <f t="shared" si="7"/>
        <v>-34181686</v>
      </c>
      <c r="E50" s="70">
        <f t="shared" si="7"/>
        <v>5600000</v>
      </c>
      <c r="F50" s="7">
        <f t="shared" si="7"/>
        <v>20071538.290678933</v>
      </c>
      <c r="G50" s="71">
        <f t="shared" si="7"/>
        <v>20071538.290678933</v>
      </c>
      <c r="H50" s="72">
        <f t="shared" si="7"/>
        <v>-53144377.101453304</v>
      </c>
      <c r="I50" s="70">
        <f t="shared" si="7"/>
        <v>143790552.5495987</v>
      </c>
      <c r="J50" s="7">
        <f t="shared" si="7"/>
        <v>159986451.92309332</v>
      </c>
      <c r="K50" s="71">
        <f t="shared" si="7"/>
        <v>164786046.45635432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227054984</v>
      </c>
      <c r="C53" s="6">
        <v>16016984</v>
      </c>
      <c r="D53" s="23">
        <v>238828964</v>
      </c>
      <c r="E53" s="24">
        <v>22628000</v>
      </c>
      <c r="F53" s="6">
        <v>13796500</v>
      </c>
      <c r="G53" s="25">
        <v>13796500</v>
      </c>
      <c r="H53" s="26">
        <v>742672029</v>
      </c>
      <c r="I53" s="24">
        <v>254955078</v>
      </c>
      <c r="J53" s="6">
        <v>271994320</v>
      </c>
      <c r="K53" s="25">
        <v>280471080</v>
      </c>
    </row>
    <row r="54" spans="1:11" ht="13.5">
      <c r="A54" s="22" t="s">
        <v>54</v>
      </c>
      <c r="B54" s="6">
        <v>0</v>
      </c>
      <c r="C54" s="6">
        <v>13722156</v>
      </c>
      <c r="D54" s="23">
        <v>14245959</v>
      </c>
      <c r="E54" s="24">
        <v>1650000</v>
      </c>
      <c r="F54" s="6">
        <v>17655000</v>
      </c>
      <c r="G54" s="25">
        <v>17655000</v>
      </c>
      <c r="H54" s="26">
        <v>0</v>
      </c>
      <c r="I54" s="24">
        <v>16600000</v>
      </c>
      <c r="J54" s="6">
        <v>17098000</v>
      </c>
      <c r="K54" s="25">
        <v>17610936</v>
      </c>
    </row>
    <row r="55" spans="1:11" ht="13.5">
      <c r="A55" s="22" t="s">
        <v>55</v>
      </c>
      <c r="B55" s="6">
        <v>317877662</v>
      </c>
      <c r="C55" s="6">
        <v>17947617</v>
      </c>
      <c r="D55" s="23">
        <v>352585688</v>
      </c>
      <c r="E55" s="24">
        <v>23200000</v>
      </c>
      <c r="F55" s="6">
        <v>23528000</v>
      </c>
      <c r="G55" s="25">
        <v>23528000</v>
      </c>
      <c r="H55" s="26">
        <v>1082825668</v>
      </c>
      <c r="I55" s="24">
        <v>11100000</v>
      </c>
      <c r="J55" s="6">
        <v>1500000</v>
      </c>
      <c r="K55" s="25">
        <v>3000000</v>
      </c>
    </row>
    <row r="56" spans="1:11" ht="13.5">
      <c r="A56" s="22" t="s">
        <v>56</v>
      </c>
      <c r="B56" s="6">
        <v>11929281</v>
      </c>
      <c r="C56" s="6">
        <v>10695026</v>
      </c>
      <c r="D56" s="23">
        <v>8948807</v>
      </c>
      <c r="E56" s="24">
        <v>16120000</v>
      </c>
      <c r="F56" s="6">
        <v>14120000</v>
      </c>
      <c r="G56" s="25">
        <v>14120000</v>
      </c>
      <c r="H56" s="26">
        <v>19997021</v>
      </c>
      <c r="I56" s="24">
        <v>11850000</v>
      </c>
      <c r="J56" s="6">
        <v>12205500</v>
      </c>
      <c r="K56" s="25">
        <v>12571665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25194205</v>
      </c>
      <c r="C60" s="6">
        <v>24533545</v>
      </c>
      <c r="D60" s="23">
        <v>0</v>
      </c>
      <c r="E60" s="24">
        <v>31000000</v>
      </c>
      <c r="F60" s="6">
        <v>31000000</v>
      </c>
      <c r="G60" s="25">
        <v>31000000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0.8389354090498093</v>
      </c>
      <c r="G70" s="5">
        <f t="shared" si="8"/>
        <v>0.8389354090498093</v>
      </c>
      <c r="H70" s="5">
        <f t="shared" si="8"/>
        <v>-7.42657195833912E-05</v>
      </c>
      <c r="I70" s="5">
        <f t="shared" si="8"/>
        <v>0.9064950428129257</v>
      </c>
      <c r="J70" s="5">
        <f t="shared" si="8"/>
        <v>0.9064950845407247</v>
      </c>
      <c r="K70" s="5">
        <f t="shared" si="8"/>
        <v>0.9064951310590864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42680000</v>
      </c>
      <c r="G71" s="2">
        <f t="shared" si="9"/>
        <v>42680000</v>
      </c>
      <c r="H71" s="2">
        <f t="shared" si="9"/>
        <v>-6108</v>
      </c>
      <c r="I71" s="2">
        <f t="shared" si="9"/>
        <v>48164395</v>
      </c>
      <c r="J71" s="2">
        <f t="shared" si="9"/>
        <v>49609325</v>
      </c>
      <c r="K71" s="2">
        <f t="shared" si="9"/>
        <v>51097604</v>
      </c>
    </row>
    <row r="72" spans="1:11" ht="12.75" hidden="1">
      <c r="A72" s="1" t="s">
        <v>136</v>
      </c>
      <c r="B72" s="2">
        <f>+B77</f>
        <v>41271329</v>
      </c>
      <c r="C72" s="2">
        <f aca="true" t="shared" si="10" ref="C72:K72">+C77</f>
        <v>51248580</v>
      </c>
      <c r="D72" s="2">
        <f t="shared" si="10"/>
        <v>49400075</v>
      </c>
      <c r="E72" s="2">
        <f t="shared" si="10"/>
        <v>46321000</v>
      </c>
      <c r="F72" s="2">
        <f t="shared" si="10"/>
        <v>50874000</v>
      </c>
      <c r="G72" s="2">
        <f t="shared" si="10"/>
        <v>50874000</v>
      </c>
      <c r="H72" s="2">
        <f t="shared" si="10"/>
        <v>82245214</v>
      </c>
      <c r="I72" s="2">
        <f t="shared" si="10"/>
        <v>53132552</v>
      </c>
      <c r="J72" s="2">
        <f t="shared" si="10"/>
        <v>54726524</v>
      </c>
      <c r="K72" s="2">
        <f t="shared" si="10"/>
        <v>56368316</v>
      </c>
    </row>
    <row r="73" spans="1:11" ht="12.75" hidden="1">
      <c r="A73" s="1" t="s">
        <v>137</v>
      </c>
      <c r="B73" s="2">
        <f>+B74</f>
        <v>-7721676.000000024</v>
      </c>
      <c r="C73" s="2">
        <f aca="true" t="shared" si="11" ref="C73:K73">+(C78+C80+C81+C82)-(B78+B80+B81+B82)</f>
        <v>-60479044</v>
      </c>
      <c r="D73" s="2">
        <f t="shared" si="11"/>
        <v>81352559</v>
      </c>
      <c r="E73" s="2">
        <f t="shared" si="11"/>
        <v>-93360046</v>
      </c>
      <c r="F73" s="2">
        <f>+(F78+F80+F81+F82)-(D78+D80+D81+D82)</f>
        <v>-93360046</v>
      </c>
      <c r="G73" s="2">
        <f>+(G78+G80+G81+G82)-(D78+D80+D81+D82)</f>
        <v>-93360046</v>
      </c>
      <c r="H73" s="2">
        <f>+(H78+H80+H81+H82)-(D78+D80+D81+D82)</f>
        <v>204613414</v>
      </c>
      <c r="I73" s="2">
        <f>+(I78+I80+I81+I82)-(E78+E80+E81+E82)</f>
        <v>105687388</v>
      </c>
      <c r="J73" s="2">
        <f t="shared" si="11"/>
        <v>3245736</v>
      </c>
      <c r="K73" s="2">
        <f t="shared" si="11"/>
        <v>3435990</v>
      </c>
    </row>
    <row r="74" spans="1:11" ht="12.75" hidden="1">
      <c r="A74" s="1" t="s">
        <v>138</v>
      </c>
      <c r="B74" s="2">
        <f>+TREND(C74:E74)</f>
        <v>-7721676.000000024</v>
      </c>
      <c r="C74" s="2">
        <f>+C73</f>
        <v>-60479044</v>
      </c>
      <c r="D74" s="2">
        <f aca="true" t="shared" si="12" ref="D74:K74">+D73</f>
        <v>81352559</v>
      </c>
      <c r="E74" s="2">
        <f t="shared" si="12"/>
        <v>-93360046</v>
      </c>
      <c r="F74" s="2">
        <f t="shared" si="12"/>
        <v>-93360046</v>
      </c>
      <c r="G74" s="2">
        <f t="shared" si="12"/>
        <v>-93360046</v>
      </c>
      <c r="H74" s="2">
        <f t="shared" si="12"/>
        <v>204613414</v>
      </c>
      <c r="I74" s="2">
        <f t="shared" si="12"/>
        <v>105687388</v>
      </c>
      <c r="J74" s="2">
        <f t="shared" si="12"/>
        <v>3245736</v>
      </c>
      <c r="K74" s="2">
        <f t="shared" si="12"/>
        <v>3435990</v>
      </c>
    </row>
    <row r="75" spans="1:11" ht="12.75" hidden="1">
      <c r="A75" s="1" t="s">
        <v>139</v>
      </c>
      <c r="B75" s="2">
        <f>+B84-(((B80+B81+B78)*B70)-B79)</f>
        <v>54218090</v>
      </c>
      <c r="C75" s="2">
        <f aca="true" t="shared" si="13" ref="C75:K75">+C84-(((C80+C81+C78)*C70)-C79)</f>
        <v>13780136</v>
      </c>
      <c r="D75" s="2">
        <f t="shared" si="13"/>
        <v>87513917</v>
      </c>
      <c r="E75" s="2">
        <f t="shared" si="13"/>
        <v>0</v>
      </c>
      <c r="F75" s="2">
        <f t="shared" si="13"/>
        <v>-4698038.290678932</v>
      </c>
      <c r="G75" s="2">
        <f t="shared" si="13"/>
        <v>-4698038.290678932</v>
      </c>
      <c r="H75" s="2">
        <f t="shared" si="13"/>
        <v>263335611.1014533</v>
      </c>
      <c r="I75" s="2">
        <f t="shared" si="13"/>
        <v>-90313867.54959868</v>
      </c>
      <c r="J75" s="2">
        <f t="shared" si="13"/>
        <v>-92939086.9230933</v>
      </c>
      <c r="K75" s="2">
        <f t="shared" si="13"/>
        <v>-95727262.4563543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41271329</v>
      </c>
      <c r="C77" s="3">
        <v>51248580</v>
      </c>
      <c r="D77" s="3">
        <v>49400075</v>
      </c>
      <c r="E77" s="3">
        <v>46321000</v>
      </c>
      <c r="F77" s="3">
        <v>50874000</v>
      </c>
      <c r="G77" s="3">
        <v>50874000</v>
      </c>
      <c r="H77" s="3">
        <v>82245214</v>
      </c>
      <c r="I77" s="3">
        <v>53132552</v>
      </c>
      <c r="J77" s="3">
        <v>54726524</v>
      </c>
      <c r="K77" s="3">
        <v>56368316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17155381</v>
      </c>
      <c r="C79" s="3">
        <v>12756109</v>
      </c>
      <c r="D79" s="3">
        <v>21127363</v>
      </c>
      <c r="E79" s="3">
        <v>0</v>
      </c>
      <c r="F79" s="3">
        <v>0</v>
      </c>
      <c r="G79" s="3">
        <v>0</v>
      </c>
      <c r="H79" s="3">
        <v>51999568</v>
      </c>
      <c r="I79" s="3">
        <v>5339111</v>
      </c>
      <c r="J79" s="3">
        <v>5499285</v>
      </c>
      <c r="K79" s="3">
        <v>5664263</v>
      </c>
    </row>
    <row r="80" spans="1:11" ht="12.75" hidden="1">
      <c r="A80" s="1" t="s">
        <v>68</v>
      </c>
      <c r="B80" s="3">
        <v>62968635</v>
      </c>
      <c r="C80" s="3">
        <v>19666683</v>
      </c>
      <c r="D80" s="3">
        <v>82285156</v>
      </c>
      <c r="E80" s="3">
        <v>0</v>
      </c>
      <c r="F80" s="3">
        <v>0</v>
      </c>
      <c r="G80" s="3">
        <v>0</v>
      </c>
      <c r="H80" s="3">
        <v>252754738</v>
      </c>
      <c r="I80" s="3">
        <v>97457499</v>
      </c>
      <c r="J80" s="3">
        <v>100381223</v>
      </c>
      <c r="K80" s="3">
        <v>103392656</v>
      </c>
    </row>
    <row r="81" spans="1:11" ht="12.75" hidden="1">
      <c r="A81" s="1" t="s">
        <v>69</v>
      </c>
      <c r="B81" s="3">
        <v>15117896</v>
      </c>
      <c r="C81" s="3">
        <v>-2059196</v>
      </c>
      <c r="D81" s="3">
        <v>16674890</v>
      </c>
      <c r="E81" s="3">
        <v>5600000</v>
      </c>
      <c r="F81" s="3">
        <v>5600000</v>
      </c>
      <c r="G81" s="3">
        <v>5600000</v>
      </c>
      <c r="H81" s="3">
        <v>50818722</v>
      </c>
      <c r="I81" s="3">
        <v>13829889</v>
      </c>
      <c r="J81" s="3">
        <v>14151901</v>
      </c>
      <c r="K81" s="3">
        <v>14576458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42680000</v>
      </c>
      <c r="G83" s="3">
        <v>42680000</v>
      </c>
      <c r="H83" s="3">
        <v>-6108</v>
      </c>
      <c r="I83" s="3">
        <v>48164395</v>
      </c>
      <c r="J83" s="3">
        <v>49609325</v>
      </c>
      <c r="K83" s="3">
        <v>51097604</v>
      </c>
    </row>
    <row r="84" spans="1:11" ht="12.75" hidden="1">
      <c r="A84" s="1" t="s">
        <v>72</v>
      </c>
      <c r="B84" s="3">
        <v>37062709</v>
      </c>
      <c r="C84" s="3">
        <v>1024027</v>
      </c>
      <c r="D84" s="3">
        <v>66386554</v>
      </c>
      <c r="E84" s="3">
        <v>0</v>
      </c>
      <c r="F84" s="3">
        <v>0</v>
      </c>
      <c r="G84" s="3">
        <v>0</v>
      </c>
      <c r="H84" s="3">
        <v>211313498</v>
      </c>
      <c r="I84" s="3">
        <v>5228487</v>
      </c>
      <c r="J84" s="3">
        <v>5385342</v>
      </c>
      <c r="K84" s="3">
        <v>5546902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176699784</v>
      </c>
      <c r="C5" s="6">
        <v>190156246</v>
      </c>
      <c r="D5" s="23">
        <v>204894734</v>
      </c>
      <c r="E5" s="24">
        <v>216690009</v>
      </c>
      <c r="F5" s="6">
        <v>216690009</v>
      </c>
      <c r="G5" s="25">
        <v>216690009</v>
      </c>
      <c r="H5" s="26">
        <v>219793141</v>
      </c>
      <c r="I5" s="24">
        <v>225140914</v>
      </c>
      <c r="J5" s="6">
        <v>234596837</v>
      </c>
      <c r="K5" s="25">
        <v>244919098</v>
      </c>
    </row>
    <row r="6" spans="1:11" ht="13.5">
      <c r="A6" s="22" t="s">
        <v>18</v>
      </c>
      <c r="B6" s="6">
        <v>72466480</v>
      </c>
      <c r="C6" s="6">
        <v>76575570</v>
      </c>
      <c r="D6" s="23">
        <v>85008403</v>
      </c>
      <c r="E6" s="24">
        <v>113457011</v>
      </c>
      <c r="F6" s="6">
        <v>111001896</v>
      </c>
      <c r="G6" s="25">
        <v>111001896</v>
      </c>
      <c r="H6" s="26">
        <v>91139593</v>
      </c>
      <c r="I6" s="24">
        <v>129504493</v>
      </c>
      <c r="J6" s="6">
        <v>140539550</v>
      </c>
      <c r="K6" s="25">
        <v>152565164</v>
      </c>
    </row>
    <row r="7" spans="1:11" ht="13.5">
      <c r="A7" s="22" t="s">
        <v>19</v>
      </c>
      <c r="B7" s="6">
        <v>1867601</v>
      </c>
      <c r="C7" s="6">
        <v>2223750</v>
      </c>
      <c r="D7" s="23">
        <v>2649715</v>
      </c>
      <c r="E7" s="24">
        <v>2199979</v>
      </c>
      <c r="F7" s="6">
        <v>1913624</v>
      </c>
      <c r="G7" s="25">
        <v>1913624</v>
      </c>
      <c r="H7" s="26">
        <v>1410743</v>
      </c>
      <c r="I7" s="24">
        <v>1988255</v>
      </c>
      <c r="J7" s="6">
        <v>2071761</v>
      </c>
      <c r="K7" s="25">
        <v>2162919</v>
      </c>
    </row>
    <row r="8" spans="1:11" ht="13.5">
      <c r="A8" s="22" t="s">
        <v>20</v>
      </c>
      <c r="B8" s="6">
        <v>65774623</v>
      </c>
      <c r="C8" s="6">
        <v>67231132</v>
      </c>
      <c r="D8" s="23">
        <v>80092842</v>
      </c>
      <c r="E8" s="24">
        <v>90075450</v>
      </c>
      <c r="F8" s="6">
        <v>101936670</v>
      </c>
      <c r="G8" s="25">
        <v>101936670</v>
      </c>
      <c r="H8" s="26">
        <v>99957168</v>
      </c>
      <c r="I8" s="24">
        <v>107019338</v>
      </c>
      <c r="J8" s="6">
        <v>100422798</v>
      </c>
      <c r="K8" s="25">
        <v>101859176</v>
      </c>
    </row>
    <row r="9" spans="1:11" ht="13.5">
      <c r="A9" s="22" t="s">
        <v>21</v>
      </c>
      <c r="B9" s="6">
        <v>19975754</v>
      </c>
      <c r="C9" s="6">
        <v>19809504</v>
      </c>
      <c r="D9" s="23">
        <v>18052013</v>
      </c>
      <c r="E9" s="24">
        <v>25103031</v>
      </c>
      <c r="F9" s="6">
        <v>20520131</v>
      </c>
      <c r="G9" s="25">
        <v>20520131</v>
      </c>
      <c r="H9" s="26">
        <v>23173983</v>
      </c>
      <c r="I9" s="24">
        <v>25468663</v>
      </c>
      <c r="J9" s="6">
        <v>26538348</v>
      </c>
      <c r="K9" s="25">
        <v>27706035</v>
      </c>
    </row>
    <row r="10" spans="1:11" ht="25.5">
      <c r="A10" s="27" t="s">
        <v>128</v>
      </c>
      <c r="B10" s="28">
        <f>SUM(B5:B9)</f>
        <v>336784242</v>
      </c>
      <c r="C10" s="29">
        <f aca="true" t="shared" si="0" ref="C10:K10">SUM(C5:C9)</f>
        <v>355996202</v>
      </c>
      <c r="D10" s="30">
        <f t="shared" si="0"/>
        <v>390697707</v>
      </c>
      <c r="E10" s="28">
        <f t="shared" si="0"/>
        <v>447525480</v>
      </c>
      <c r="F10" s="29">
        <f t="shared" si="0"/>
        <v>452062330</v>
      </c>
      <c r="G10" s="31">
        <f t="shared" si="0"/>
        <v>452062330</v>
      </c>
      <c r="H10" s="32">
        <f t="shared" si="0"/>
        <v>435474628</v>
      </c>
      <c r="I10" s="28">
        <f t="shared" si="0"/>
        <v>489121663</v>
      </c>
      <c r="J10" s="29">
        <f t="shared" si="0"/>
        <v>504169294</v>
      </c>
      <c r="K10" s="31">
        <f t="shared" si="0"/>
        <v>529212392</v>
      </c>
    </row>
    <row r="11" spans="1:11" ht="13.5">
      <c r="A11" s="22" t="s">
        <v>22</v>
      </c>
      <c r="B11" s="6">
        <v>101512572</v>
      </c>
      <c r="C11" s="6">
        <v>106980800</v>
      </c>
      <c r="D11" s="23">
        <v>111460471</v>
      </c>
      <c r="E11" s="24">
        <v>134398948</v>
      </c>
      <c r="F11" s="6">
        <v>122822873</v>
      </c>
      <c r="G11" s="25">
        <v>122822873</v>
      </c>
      <c r="H11" s="26">
        <v>117661076</v>
      </c>
      <c r="I11" s="24">
        <v>125604574</v>
      </c>
      <c r="J11" s="6">
        <v>132209309</v>
      </c>
      <c r="K11" s="25">
        <v>139434919</v>
      </c>
    </row>
    <row r="12" spans="1:11" ht="13.5">
      <c r="A12" s="22" t="s">
        <v>23</v>
      </c>
      <c r="B12" s="6">
        <v>8914273</v>
      </c>
      <c r="C12" s="6">
        <v>8712641</v>
      </c>
      <c r="D12" s="23">
        <v>9323537</v>
      </c>
      <c r="E12" s="24">
        <v>9922672</v>
      </c>
      <c r="F12" s="6">
        <v>9731811</v>
      </c>
      <c r="G12" s="25">
        <v>9731811</v>
      </c>
      <c r="H12" s="26">
        <v>9222417</v>
      </c>
      <c r="I12" s="24">
        <v>10111354</v>
      </c>
      <c r="J12" s="6">
        <v>10536029</v>
      </c>
      <c r="K12" s="25">
        <v>10999613</v>
      </c>
    </row>
    <row r="13" spans="1:11" ht="13.5">
      <c r="A13" s="22" t="s">
        <v>129</v>
      </c>
      <c r="B13" s="6">
        <v>45090246</v>
      </c>
      <c r="C13" s="6">
        <v>51312592</v>
      </c>
      <c r="D13" s="23">
        <v>74659165</v>
      </c>
      <c r="E13" s="24">
        <v>35552255</v>
      </c>
      <c r="F13" s="6">
        <v>39505000</v>
      </c>
      <c r="G13" s="25">
        <v>39505000</v>
      </c>
      <c r="H13" s="26">
        <v>59251152</v>
      </c>
      <c r="I13" s="24">
        <v>41045697</v>
      </c>
      <c r="J13" s="6">
        <v>42769615</v>
      </c>
      <c r="K13" s="25">
        <v>44651481</v>
      </c>
    </row>
    <row r="14" spans="1:11" ht="13.5">
      <c r="A14" s="22" t="s">
        <v>24</v>
      </c>
      <c r="B14" s="6">
        <v>2635179</v>
      </c>
      <c r="C14" s="6">
        <v>2334709</v>
      </c>
      <c r="D14" s="23">
        <v>2014813</v>
      </c>
      <c r="E14" s="24">
        <v>2685713</v>
      </c>
      <c r="F14" s="6">
        <v>3384486</v>
      </c>
      <c r="G14" s="25">
        <v>3384486</v>
      </c>
      <c r="H14" s="26">
        <v>2339324</v>
      </c>
      <c r="I14" s="24">
        <v>2798966</v>
      </c>
      <c r="J14" s="6">
        <v>2916522</v>
      </c>
      <c r="K14" s="25">
        <v>3044849</v>
      </c>
    </row>
    <row r="15" spans="1:11" ht="13.5">
      <c r="A15" s="22" t="s">
        <v>130</v>
      </c>
      <c r="B15" s="6">
        <v>105700274</v>
      </c>
      <c r="C15" s="6">
        <v>108351915</v>
      </c>
      <c r="D15" s="23">
        <v>113369043</v>
      </c>
      <c r="E15" s="24">
        <v>122174058</v>
      </c>
      <c r="F15" s="6">
        <v>130338645</v>
      </c>
      <c r="G15" s="25">
        <v>130338645</v>
      </c>
      <c r="H15" s="26">
        <v>121491207</v>
      </c>
      <c r="I15" s="24">
        <v>146605488</v>
      </c>
      <c r="J15" s="6">
        <v>159579144</v>
      </c>
      <c r="K15" s="25">
        <v>173734927</v>
      </c>
    </row>
    <row r="16" spans="1:11" ht="13.5">
      <c r="A16" s="22" t="s">
        <v>20</v>
      </c>
      <c r="B16" s="6">
        <v>2173786</v>
      </c>
      <c r="C16" s="6">
        <v>1918969</v>
      </c>
      <c r="D16" s="23">
        <v>485500</v>
      </c>
      <c r="E16" s="24">
        <v>3825430</v>
      </c>
      <c r="F16" s="6">
        <v>611560</v>
      </c>
      <c r="G16" s="25">
        <v>611560</v>
      </c>
      <c r="H16" s="26">
        <v>572949</v>
      </c>
      <c r="I16" s="24">
        <v>585411</v>
      </c>
      <c r="J16" s="6">
        <v>609998</v>
      </c>
      <c r="K16" s="25">
        <v>636838</v>
      </c>
    </row>
    <row r="17" spans="1:11" ht="13.5">
      <c r="A17" s="22" t="s">
        <v>25</v>
      </c>
      <c r="B17" s="6">
        <v>120334130</v>
      </c>
      <c r="C17" s="6">
        <v>121658211</v>
      </c>
      <c r="D17" s="23">
        <v>166091381</v>
      </c>
      <c r="E17" s="24">
        <v>138861310</v>
      </c>
      <c r="F17" s="6">
        <v>145506114</v>
      </c>
      <c r="G17" s="25">
        <v>145506114</v>
      </c>
      <c r="H17" s="26">
        <v>110899959</v>
      </c>
      <c r="I17" s="24">
        <v>161504877</v>
      </c>
      <c r="J17" s="6">
        <v>154392975</v>
      </c>
      <c r="K17" s="25">
        <v>155408267</v>
      </c>
    </row>
    <row r="18" spans="1:11" ht="13.5">
      <c r="A18" s="33" t="s">
        <v>26</v>
      </c>
      <c r="B18" s="34">
        <f>SUM(B11:B17)</f>
        <v>386360460</v>
      </c>
      <c r="C18" s="35">
        <f aca="true" t="shared" si="1" ref="C18:K18">SUM(C11:C17)</f>
        <v>401269837</v>
      </c>
      <c r="D18" s="36">
        <f t="shared" si="1"/>
        <v>477403910</v>
      </c>
      <c r="E18" s="34">
        <f t="shared" si="1"/>
        <v>447420386</v>
      </c>
      <c r="F18" s="35">
        <f t="shared" si="1"/>
        <v>451900489</v>
      </c>
      <c r="G18" s="37">
        <f t="shared" si="1"/>
        <v>451900489</v>
      </c>
      <c r="H18" s="38">
        <f t="shared" si="1"/>
        <v>421438084</v>
      </c>
      <c r="I18" s="34">
        <f t="shared" si="1"/>
        <v>488256367</v>
      </c>
      <c r="J18" s="35">
        <f t="shared" si="1"/>
        <v>503013592</v>
      </c>
      <c r="K18" s="37">
        <f t="shared" si="1"/>
        <v>527910894</v>
      </c>
    </row>
    <row r="19" spans="1:11" ht="13.5">
      <c r="A19" s="33" t="s">
        <v>27</v>
      </c>
      <c r="B19" s="39">
        <f>+B10-B18</f>
        <v>-49576218</v>
      </c>
      <c r="C19" s="40">
        <f aca="true" t="shared" si="2" ref="C19:K19">+C10-C18</f>
        <v>-45273635</v>
      </c>
      <c r="D19" s="41">
        <f t="shared" si="2"/>
        <v>-86706203</v>
      </c>
      <c r="E19" s="39">
        <f t="shared" si="2"/>
        <v>105094</v>
      </c>
      <c r="F19" s="40">
        <f t="shared" si="2"/>
        <v>161841</v>
      </c>
      <c r="G19" s="42">
        <f t="shared" si="2"/>
        <v>161841</v>
      </c>
      <c r="H19" s="43">
        <f t="shared" si="2"/>
        <v>14036544</v>
      </c>
      <c r="I19" s="39">
        <f t="shared" si="2"/>
        <v>865296</v>
      </c>
      <c r="J19" s="40">
        <f t="shared" si="2"/>
        <v>1155702</v>
      </c>
      <c r="K19" s="42">
        <f t="shared" si="2"/>
        <v>1301498</v>
      </c>
    </row>
    <row r="20" spans="1:11" ht="25.5">
      <c r="A20" s="44" t="s">
        <v>28</v>
      </c>
      <c r="B20" s="45">
        <v>33437932</v>
      </c>
      <c r="C20" s="46">
        <v>37578854</v>
      </c>
      <c r="D20" s="47">
        <v>25484327</v>
      </c>
      <c r="E20" s="45">
        <v>21763550</v>
      </c>
      <c r="F20" s="46">
        <v>30337994</v>
      </c>
      <c r="G20" s="48">
        <v>30337994</v>
      </c>
      <c r="H20" s="49">
        <v>31202443</v>
      </c>
      <c r="I20" s="45">
        <v>20524100</v>
      </c>
      <c r="J20" s="46">
        <v>24525200</v>
      </c>
      <c r="K20" s="48">
        <v>25472350</v>
      </c>
    </row>
    <row r="21" spans="1:11" ht="63.75">
      <c r="A21" s="50" t="s">
        <v>131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132</v>
      </c>
      <c r="B22" s="57">
        <f>SUM(B19:B21)</f>
        <v>-16138286</v>
      </c>
      <c r="C22" s="58">
        <f aca="true" t="shared" si="3" ref="C22:K22">SUM(C19:C21)</f>
        <v>-7694781</v>
      </c>
      <c r="D22" s="59">
        <f t="shared" si="3"/>
        <v>-61221876</v>
      </c>
      <c r="E22" s="57">
        <f t="shared" si="3"/>
        <v>21868644</v>
      </c>
      <c r="F22" s="58">
        <f t="shared" si="3"/>
        <v>30499835</v>
      </c>
      <c r="G22" s="60">
        <f t="shared" si="3"/>
        <v>30499835</v>
      </c>
      <c r="H22" s="61">
        <f t="shared" si="3"/>
        <v>45238987</v>
      </c>
      <c r="I22" s="57">
        <f t="shared" si="3"/>
        <v>21389396</v>
      </c>
      <c r="J22" s="58">
        <f t="shared" si="3"/>
        <v>25680902</v>
      </c>
      <c r="K22" s="60">
        <f t="shared" si="3"/>
        <v>26773848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-16138286</v>
      </c>
      <c r="C24" s="40">
        <f aca="true" t="shared" si="4" ref="C24:K24">SUM(C22:C23)</f>
        <v>-7694781</v>
      </c>
      <c r="D24" s="41">
        <f t="shared" si="4"/>
        <v>-61221876</v>
      </c>
      <c r="E24" s="39">
        <f t="shared" si="4"/>
        <v>21868644</v>
      </c>
      <c r="F24" s="40">
        <f t="shared" si="4"/>
        <v>30499835</v>
      </c>
      <c r="G24" s="42">
        <f t="shared" si="4"/>
        <v>30499835</v>
      </c>
      <c r="H24" s="43">
        <f t="shared" si="4"/>
        <v>45238987</v>
      </c>
      <c r="I24" s="39">
        <f t="shared" si="4"/>
        <v>21389396</v>
      </c>
      <c r="J24" s="40">
        <f t="shared" si="4"/>
        <v>25680902</v>
      </c>
      <c r="K24" s="42">
        <f t="shared" si="4"/>
        <v>26773848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133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49244974</v>
      </c>
      <c r="C27" s="7">
        <v>21372902</v>
      </c>
      <c r="D27" s="69">
        <v>-58252038</v>
      </c>
      <c r="E27" s="70">
        <v>29024378</v>
      </c>
      <c r="F27" s="7">
        <v>50534614</v>
      </c>
      <c r="G27" s="71">
        <v>50534614</v>
      </c>
      <c r="H27" s="72">
        <v>36100130</v>
      </c>
      <c r="I27" s="70">
        <v>29048451</v>
      </c>
      <c r="J27" s="7">
        <v>31676573</v>
      </c>
      <c r="K27" s="71">
        <v>32762384</v>
      </c>
    </row>
    <row r="28" spans="1:11" ht="13.5">
      <c r="A28" s="73" t="s">
        <v>33</v>
      </c>
      <c r="B28" s="6">
        <v>0</v>
      </c>
      <c r="C28" s="6">
        <v>0</v>
      </c>
      <c r="D28" s="23">
        <v>20277591</v>
      </c>
      <c r="E28" s="24">
        <v>21763550</v>
      </c>
      <c r="F28" s="6">
        <v>30337994</v>
      </c>
      <c r="G28" s="25">
        <v>30337994</v>
      </c>
      <c r="H28" s="26">
        <v>0</v>
      </c>
      <c r="I28" s="24">
        <v>20524100</v>
      </c>
      <c r="J28" s="6">
        <v>24525200</v>
      </c>
      <c r="K28" s="25">
        <v>25472350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4457248</v>
      </c>
      <c r="E31" s="24">
        <v>7260828</v>
      </c>
      <c r="F31" s="6">
        <v>20196620</v>
      </c>
      <c r="G31" s="25">
        <v>20196620</v>
      </c>
      <c r="H31" s="26">
        <v>0</v>
      </c>
      <c r="I31" s="24">
        <v>8524351</v>
      </c>
      <c r="J31" s="6">
        <v>7151373</v>
      </c>
      <c r="K31" s="25">
        <v>7290034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0</v>
      </c>
      <c r="D32" s="69">
        <f t="shared" si="5"/>
        <v>24734839</v>
      </c>
      <c r="E32" s="70">
        <f t="shared" si="5"/>
        <v>29024378</v>
      </c>
      <c r="F32" s="7">
        <f t="shared" si="5"/>
        <v>50534614</v>
      </c>
      <c r="G32" s="71">
        <f t="shared" si="5"/>
        <v>50534614</v>
      </c>
      <c r="H32" s="72">
        <f t="shared" si="5"/>
        <v>0</v>
      </c>
      <c r="I32" s="70">
        <f t="shared" si="5"/>
        <v>29048451</v>
      </c>
      <c r="J32" s="7">
        <f t="shared" si="5"/>
        <v>31676573</v>
      </c>
      <c r="K32" s="71">
        <f t="shared" si="5"/>
        <v>32762384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-18511639</v>
      </c>
      <c r="C35" s="6">
        <v>36759071</v>
      </c>
      <c r="D35" s="23">
        <v>137811081</v>
      </c>
      <c r="E35" s="24">
        <v>110527488</v>
      </c>
      <c r="F35" s="6">
        <v>91777938</v>
      </c>
      <c r="G35" s="25">
        <v>91777938</v>
      </c>
      <c r="H35" s="26">
        <v>155658994</v>
      </c>
      <c r="I35" s="24">
        <v>174327235</v>
      </c>
      <c r="J35" s="6">
        <v>216077862</v>
      </c>
      <c r="K35" s="25">
        <v>259946705</v>
      </c>
    </row>
    <row r="36" spans="1:11" ht="13.5">
      <c r="A36" s="22" t="s">
        <v>39</v>
      </c>
      <c r="B36" s="6">
        <v>483869634</v>
      </c>
      <c r="C36" s="6">
        <v>-37260169</v>
      </c>
      <c r="D36" s="23">
        <v>1193479850</v>
      </c>
      <c r="E36" s="24">
        <v>1330986346</v>
      </c>
      <c r="F36" s="6">
        <v>1348543837</v>
      </c>
      <c r="G36" s="25">
        <v>1348543837</v>
      </c>
      <c r="H36" s="26">
        <v>1437298647</v>
      </c>
      <c r="I36" s="24">
        <v>1181484106</v>
      </c>
      <c r="J36" s="6">
        <v>1170391064</v>
      </c>
      <c r="K36" s="25">
        <v>1158501967</v>
      </c>
    </row>
    <row r="37" spans="1:11" ht="13.5">
      <c r="A37" s="22" t="s">
        <v>40</v>
      </c>
      <c r="B37" s="6">
        <v>518079</v>
      </c>
      <c r="C37" s="6">
        <v>15270143</v>
      </c>
      <c r="D37" s="23">
        <v>110965834</v>
      </c>
      <c r="E37" s="24">
        <v>107951941</v>
      </c>
      <c r="F37" s="6">
        <v>85281192</v>
      </c>
      <c r="G37" s="25">
        <v>85281192</v>
      </c>
      <c r="H37" s="26">
        <v>104641760</v>
      </c>
      <c r="I37" s="24">
        <v>154980588</v>
      </c>
      <c r="J37" s="6">
        <v>160702755</v>
      </c>
      <c r="K37" s="25">
        <v>166685452</v>
      </c>
    </row>
    <row r="38" spans="1:11" ht="13.5">
      <c r="A38" s="22" t="s">
        <v>41</v>
      </c>
      <c r="B38" s="6">
        <v>-1070583</v>
      </c>
      <c r="C38" s="6">
        <v>-3225248</v>
      </c>
      <c r="D38" s="23">
        <v>85732587</v>
      </c>
      <c r="E38" s="24">
        <v>44268983</v>
      </c>
      <c r="F38" s="6">
        <v>44268983</v>
      </c>
      <c r="G38" s="25">
        <v>44268983</v>
      </c>
      <c r="H38" s="26">
        <v>42203000</v>
      </c>
      <c r="I38" s="24">
        <v>43597337</v>
      </c>
      <c r="J38" s="6">
        <v>43597337</v>
      </c>
      <c r="K38" s="25">
        <v>43597337</v>
      </c>
    </row>
    <row r="39" spans="1:11" ht="13.5">
      <c r="A39" s="22" t="s">
        <v>42</v>
      </c>
      <c r="B39" s="6">
        <v>482048782</v>
      </c>
      <c r="C39" s="6">
        <v>-4851218</v>
      </c>
      <c r="D39" s="23">
        <v>1134592515</v>
      </c>
      <c r="E39" s="24">
        <v>1289292910</v>
      </c>
      <c r="F39" s="6">
        <v>1310771602</v>
      </c>
      <c r="G39" s="25">
        <v>1310771602</v>
      </c>
      <c r="H39" s="26">
        <v>1400873789</v>
      </c>
      <c r="I39" s="24">
        <v>1156487932</v>
      </c>
      <c r="J39" s="6">
        <v>1181392035</v>
      </c>
      <c r="K39" s="25">
        <v>1207354903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897466</v>
      </c>
      <c r="D42" s="23">
        <v>1132117</v>
      </c>
      <c r="E42" s="24">
        <v>34493767</v>
      </c>
      <c r="F42" s="6">
        <v>30345027</v>
      </c>
      <c r="G42" s="25">
        <v>30345027</v>
      </c>
      <c r="H42" s="26">
        <v>335912087</v>
      </c>
      <c r="I42" s="24">
        <v>28907420</v>
      </c>
      <c r="J42" s="6">
        <v>32796947</v>
      </c>
      <c r="K42" s="25">
        <v>19481449</v>
      </c>
    </row>
    <row r="43" spans="1:11" ht="13.5">
      <c r="A43" s="22" t="s">
        <v>45</v>
      </c>
      <c r="B43" s="6">
        <v>-3499999</v>
      </c>
      <c r="C43" s="6">
        <v>3353632</v>
      </c>
      <c r="D43" s="23">
        <v>-3671849</v>
      </c>
      <c r="E43" s="24">
        <v>-28852530</v>
      </c>
      <c r="F43" s="6">
        <v>-50534614</v>
      </c>
      <c r="G43" s="25">
        <v>-50534614</v>
      </c>
      <c r="H43" s="26">
        <v>0</v>
      </c>
      <c r="I43" s="24">
        <v>-29220299</v>
      </c>
      <c r="J43" s="6">
        <v>-31676573</v>
      </c>
      <c r="K43" s="25">
        <v>-18790034</v>
      </c>
    </row>
    <row r="44" spans="1:11" ht="13.5">
      <c r="A44" s="22" t="s">
        <v>46</v>
      </c>
      <c r="B44" s="6">
        <v>-664790</v>
      </c>
      <c r="C44" s="6">
        <v>814047</v>
      </c>
      <c r="D44" s="23">
        <v>4484863</v>
      </c>
      <c r="E44" s="24">
        <v>-4623183</v>
      </c>
      <c r="F44" s="6">
        <v>-3124354</v>
      </c>
      <c r="G44" s="25">
        <v>-3124354</v>
      </c>
      <c r="H44" s="26">
        <v>0</v>
      </c>
      <c r="I44" s="24">
        <v>-1388141</v>
      </c>
      <c r="J44" s="6">
        <v>0</v>
      </c>
      <c r="K44" s="25">
        <v>0</v>
      </c>
    </row>
    <row r="45" spans="1:11" ht="13.5">
      <c r="A45" s="33" t="s">
        <v>47</v>
      </c>
      <c r="B45" s="7">
        <v>-4164789</v>
      </c>
      <c r="C45" s="7">
        <v>5065145</v>
      </c>
      <c r="D45" s="69">
        <v>27200310</v>
      </c>
      <c r="E45" s="70">
        <v>20271589</v>
      </c>
      <c r="F45" s="7">
        <v>8787093</v>
      </c>
      <c r="G45" s="71">
        <v>8787093</v>
      </c>
      <c r="H45" s="72">
        <v>368884890</v>
      </c>
      <c r="I45" s="70">
        <v>30398011</v>
      </c>
      <c r="J45" s="7">
        <v>42534794</v>
      </c>
      <c r="K45" s="71">
        <v>56088021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-3368030</v>
      </c>
      <c r="C48" s="6">
        <v>13269774</v>
      </c>
      <c r="D48" s="23">
        <v>32099030</v>
      </c>
      <c r="E48" s="24">
        <v>21091141</v>
      </c>
      <c r="F48" s="6">
        <v>9252790</v>
      </c>
      <c r="G48" s="25">
        <v>9252790</v>
      </c>
      <c r="H48" s="26">
        <v>22371700</v>
      </c>
      <c r="I48" s="24">
        <v>41414420</v>
      </c>
      <c r="J48" s="6">
        <v>55396606</v>
      </c>
      <c r="K48" s="25">
        <v>69515752</v>
      </c>
    </row>
    <row r="49" spans="1:11" ht="13.5">
      <c r="A49" s="22" t="s">
        <v>50</v>
      </c>
      <c r="B49" s="6">
        <f>+B75</f>
        <v>-11072795</v>
      </c>
      <c r="C49" s="6">
        <f aca="true" t="shared" si="6" ref="C49:K49">+C75</f>
        <v>25064530</v>
      </c>
      <c r="D49" s="23">
        <f t="shared" si="6"/>
        <v>130216502</v>
      </c>
      <c r="E49" s="24">
        <f t="shared" si="6"/>
        <v>28406579.154040948</v>
      </c>
      <c r="F49" s="6">
        <f t="shared" si="6"/>
        <v>2845818.322387114</v>
      </c>
      <c r="G49" s="25">
        <f t="shared" si="6"/>
        <v>2845818.322387114</v>
      </c>
      <c r="H49" s="26">
        <f t="shared" si="6"/>
        <v>-27682035.545109093</v>
      </c>
      <c r="I49" s="24">
        <f t="shared" si="6"/>
        <v>52569124.59210652</v>
      </c>
      <c r="J49" s="6">
        <f t="shared" si="6"/>
        <v>34178611.2157895</v>
      </c>
      <c r="K49" s="25">
        <f t="shared" si="6"/>
        <v>14326208.268870473</v>
      </c>
    </row>
    <row r="50" spans="1:11" ht="13.5">
      <c r="A50" s="33" t="s">
        <v>51</v>
      </c>
      <c r="B50" s="7">
        <f>+B48-B49</f>
        <v>7704765</v>
      </c>
      <c r="C50" s="7">
        <f aca="true" t="shared" si="7" ref="C50:K50">+C48-C49</f>
        <v>-11794756</v>
      </c>
      <c r="D50" s="69">
        <f t="shared" si="7"/>
        <v>-98117472</v>
      </c>
      <c r="E50" s="70">
        <f t="shared" si="7"/>
        <v>-7315438.154040948</v>
      </c>
      <c r="F50" s="7">
        <f t="shared" si="7"/>
        <v>6406971.677612886</v>
      </c>
      <c r="G50" s="71">
        <f t="shared" si="7"/>
        <v>6406971.677612886</v>
      </c>
      <c r="H50" s="72">
        <f t="shared" si="7"/>
        <v>50053735.54510909</v>
      </c>
      <c r="I50" s="70">
        <f t="shared" si="7"/>
        <v>-11154704.592106521</v>
      </c>
      <c r="J50" s="7">
        <f t="shared" si="7"/>
        <v>21217994.784210503</v>
      </c>
      <c r="K50" s="71">
        <f t="shared" si="7"/>
        <v>55189543.73112953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468556992</v>
      </c>
      <c r="C53" s="6">
        <v>-38325789</v>
      </c>
      <c r="D53" s="23">
        <v>1147345224</v>
      </c>
      <c r="E53" s="24">
        <v>1223072332</v>
      </c>
      <c r="F53" s="6">
        <v>1240629823</v>
      </c>
      <c r="G53" s="25">
        <v>1240629823</v>
      </c>
      <c r="H53" s="26">
        <v>1431579616</v>
      </c>
      <c r="I53" s="24">
        <v>1177665889</v>
      </c>
      <c r="J53" s="6">
        <v>1166572847</v>
      </c>
      <c r="K53" s="25">
        <v>1154683750</v>
      </c>
    </row>
    <row r="54" spans="1:11" ht="13.5">
      <c r="A54" s="22" t="s">
        <v>54</v>
      </c>
      <c r="B54" s="6">
        <v>0</v>
      </c>
      <c r="C54" s="6">
        <v>51312592</v>
      </c>
      <c r="D54" s="23">
        <v>54158703</v>
      </c>
      <c r="E54" s="24">
        <v>35552255</v>
      </c>
      <c r="F54" s="6">
        <v>39505000</v>
      </c>
      <c r="G54" s="25">
        <v>39505000</v>
      </c>
      <c r="H54" s="26">
        <v>59251152</v>
      </c>
      <c r="I54" s="24">
        <v>41045697</v>
      </c>
      <c r="J54" s="6">
        <v>42769615</v>
      </c>
      <c r="K54" s="25">
        <v>44651481</v>
      </c>
    </row>
    <row r="55" spans="1:11" ht="13.5">
      <c r="A55" s="22" t="s">
        <v>55</v>
      </c>
      <c r="B55" s="6">
        <v>28094317</v>
      </c>
      <c r="C55" s="6">
        <v>16002460</v>
      </c>
      <c r="D55" s="23">
        <v>-53517789</v>
      </c>
      <c r="E55" s="24">
        <v>0</v>
      </c>
      <c r="F55" s="6">
        <v>19387380</v>
      </c>
      <c r="G55" s="25">
        <v>19387380</v>
      </c>
      <c r="H55" s="26">
        <v>16099539</v>
      </c>
      <c r="I55" s="24">
        <v>3247409</v>
      </c>
      <c r="J55" s="6">
        <v>0</v>
      </c>
      <c r="K55" s="25">
        <v>13972350</v>
      </c>
    </row>
    <row r="56" spans="1:11" ht="13.5">
      <c r="A56" s="22" t="s">
        <v>56</v>
      </c>
      <c r="B56" s="6">
        <v>125587</v>
      </c>
      <c r="C56" s="6">
        <v>174766</v>
      </c>
      <c r="D56" s="23">
        <v>118287</v>
      </c>
      <c r="E56" s="24">
        <v>22711302</v>
      </c>
      <c r="F56" s="6">
        <v>18389807</v>
      </c>
      <c r="G56" s="25">
        <v>18389807</v>
      </c>
      <c r="H56" s="26">
        <v>15816132</v>
      </c>
      <c r="I56" s="24">
        <v>28011122</v>
      </c>
      <c r="J56" s="6">
        <v>29089390</v>
      </c>
      <c r="K56" s="25">
        <v>27149018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134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0.9093755692083485</v>
      </c>
      <c r="F70" s="5">
        <f t="shared" si="8"/>
        <v>0.8788969524304985</v>
      </c>
      <c r="G70" s="5">
        <f t="shared" si="8"/>
        <v>0.8788969524304985</v>
      </c>
      <c r="H70" s="5">
        <f t="shared" si="8"/>
        <v>1.0497568910933648</v>
      </c>
      <c r="I70" s="5">
        <f t="shared" si="8"/>
        <v>0.8785081131172136</v>
      </c>
      <c r="J70" s="5">
        <f t="shared" si="8"/>
        <v>0.8783857995698837</v>
      </c>
      <c r="K70" s="5">
        <f t="shared" si="8"/>
        <v>0.8782669641878544</v>
      </c>
    </row>
    <row r="71" spans="1:11" ht="12.75" hidden="1">
      <c r="A71" s="1" t="s">
        <v>135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312638200</v>
      </c>
      <c r="F71" s="2">
        <f t="shared" si="9"/>
        <v>295974135</v>
      </c>
      <c r="G71" s="2">
        <f t="shared" si="9"/>
        <v>295974135</v>
      </c>
      <c r="H71" s="2">
        <f t="shared" si="9"/>
        <v>335646497</v>
      </c>
      <c r="I71" s="2">
        <f t="shared" si="9"/>
        <v>323476892</v>
      </c>
      <c r="J71" s="2">
        <f t="shared" si="9"/>
        <v>341931329</v>
      </c>
      <c r="K71" s="2">
        <f t="shared" si="9"/>
        <v>362058738</v>
      </c>
    </row>
    <row r="72" spans="1:11" ht="12.75" hidden="1">
      <c r="A72" s="1" t="s">
        <v>136</v>
      </c>
      <c r="B72" s="2">
        <f>+B77</f>
        <v>269141086</v>
      </c>
      <c r="C72" s="2">
        <f aca="true" t="shared" si="10" ref="C72:K72">+C77</f>
        <v>286541320</v>
      </c>
      <c r="D72" s="2">
        <f t="shared" si="10"/>
        <v>297956978</v>
      </c>
      <c r="E72" s="2">
        <f t="shared" si="10"/>
        <v>343794369</v>
      </c>
      <c r="F72" s="2">
        <f t="shared" si="10"/>
        <v>336756356</v>
      </c>
      <c r="G72" s="2">
        <f t="shared" si="10"/>
        <v>336756356</v>
      </c>
      <c r="H72" s="2">
        <f t="shared" si="10"/>
        <v>319737360</v>
      </c>
      <c r="I72" s="2">
        <f t="shared" si="10"/>
        <v>368211616</v>
      </c>
      <c r="J72" s="2">
        <f t="shared" si="10"/>
        <v>389272378</v>
      </c>
      <c r="K72" s="2">
        <f t="shared" si="10"/>
        <v>412242237</v>
      </c>
    </row>
    <row r="73" spans="1:11" ht="12.75" hidden="1">
      <c r="A73" s="1" t="s">
        <v>137</v>
      </c>
      <c r="B73" s="2">
        <f>+B74</f>
        <v>60772188</v>
      </c>
      <c r="C73" s="2">
        <f aca="true" t="shared" si="11" ref="C73:K73">+(C78+C80+C81+C82)-(B78+B80+B81+B82)</f>
        <v>35279274</v>
      </c>
      <c r="D73" s="2">
        <f t="shared" si="11"/>
        <v>85894603</v>
      </c>
      <c r="E73" s="2">
        <f t="shared" si="11"/>
        <v>-16447552</v>
      </c>
      <c r="F73" s="2">
        <f>+(F78+F80+F81+F82)-(D78+D80+D81+D82)</f>
        <v>-23358751</v>
      </c>
      <c r="G73" s="2">
        <f>+(G78+G80+G81+G82)-(D78+D80+D81+D82)</f>
        <v>-23358751</v>
      </c>
      <c r="H73" s="2">
        <f>+(H78+H80+H81+H82)-(D78+D80+D81+D82)</f>
        <v>29284243</v>
      </c>
      <c r="I73" s="2">
        <f>+(I78+I80+I81+I82)-(E78+E80+E81+E82)</f>
        <v>43648316</v>
      </c>
      <c r="J73" s="2">
        <f t="shared" si="11"/>
        <v>27768441</v>
      </c>
      <c r="K73" s="2">
        <f t="shared" si="11"/>
        <v>29749697</v>
      </c>
    </row>
    <row r="74" spans="1:11" ht="12.75" hidden="1">
      <c r="A74" s="1" t="s">
        <v>138</v>
      </c>
      <c r="B74" s="2">
        <f>+TREND(C74:E74)</f>
        <v>60772188</v>
      </c>
      <c r="C74" s="2">
        <f>+C73</f>
        <v>35279274</v>
      </c>
      <c r="D74" s="2">
        <f aca="true" t="shared" si="12" ref="D74:K74">+D73</f>
        <v>85894603</v>
      </c>
      <c r="E74" s="2">
        <f t="shared" si="12"/>
        <v>-16447552</v>
      </c>
      <c r="F74" s="2">
        <f t="shared" si="12"/>
        <v>-23358751</v>
      </c>
      <c r="G74" s="2">
        <f t="shared" si="12"/>
        <v>-23358751</v>
      </c>
      <c r="H74" s="2">
        <f t="shared" si="12"/>
        <v>29284243</v>
      </c>
      <c r="I74" s="2">
        <f t="shared" si="12"/>
        <v>43648316</v>
      </c>
      <c r="J74" s="2">
        <f t="shared" si="12"/>
        <v>27768441</v>
      </c>
      <c r="K74" s="2">
        <f t="shared" si="12"/>
        <v>29749697</v>
      </c>
    </row>
    <row r="75" spans="1:11" ht="12.75" hidden="1">
      <c r="A75" s="1" t="s">
        <v>139</v>
      </c>
      <c r="B75" s="2">
        <f>+B84-(((B80+B81+B78)*B70)-B79)</f>
        <v>-11072795</v>
      </c>
      <c r="C75" s="2">
        <f aca="true" t="shared" si="13" ref="C75:K75">+C84-(((C80+C81+C78)*C70)-C79)</f>
        <v>25064530</v>
      </c>
      <c r="D75" s="2">
        <f t="shared" si="13"/>
        <v>130216502</v>
      </c>
      <c r="E75" s="2">
        <f t="shared" si="13"/>
        <v>28406579.154040948</v>
      </c>
      <c r="F75" s="2">
        <f t="shared" si="13"/>
        <v>2845818.322387114</v>
      </c>
      <c r="G75" s="2">
        <f t="shared" si="13"/>
        <v>2845818.322387114</v>
      </c>
      <c r="H75" s="2">
        <f t="shared" si="13"/>
        <v>-27682035.545109093</v>
      </c>
      <c r="I75" s="2">
        <f t="shared" si="13"/>
        <v>52569124.59210652</v>
      </c>
      <c r="J75" s="2">
        <f t="shared" si="13"/>
        <v>34178611.2157895</v>
      </c>
      <c r="K75" s="2">
        <f t="shared" si="13"/>
        <v>14326208.268870473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269141086</v>
      </c>
      <c r="C77" s="3">
        <v>286541320</v>
      </c>
      <c r="D77" s="3">
        <v>297956978</v>
      </c>
      <c r="E77" s="3">
        <v>343794369</v>
      </c>
      <c r="F77" s="3">
        <v>336756356</v>
      </c>
      <c r="G77" s="3">
        <v>336756356</v>
      </c>
      <c r="H77" s="3">
        <v>319737360</v>
      </c>
      <c r="I77" s="3">
        <v>368211616</v>
      </c>
      <c r="J77" s="3">
        <v>389272378</v>
      </c>
      <c r="K77" s="3">
        <v>412242237</v>
      </c>
    </row>
    <row r="78" spans="1:11" ht="12.75" hidden="1">
      <c r="A78" s="1" t="s">
        <v>66</v>
      </c>
      <c r="B78" s="3">
        <v>3500000</v>
      </c>
      <c r="C78" s="3">
        <v>146368</v>
      </c>
      <c r="D78" s="3">
        <v>3818217</v>
      </c>
      <c r="E78" s="3">
        <v>3646369</v>
      </c>
      <c r="F78" s="3">
        <v>3646369</v>
      </c>
      <c r="G78" s="3">
        <v>3646369</v>
      </c>
      <c r="H78" s="3">
        <v>5527217</v>
      </c>
      <c r="I78" s="3">
        <v>3818217</v>
      </c>
      <c r="J78" s="3">
        <v>3818217</v>
      </c>
      <c r="K78" s="3">
        <v>3818217</v>
      </c>
    </row>
    <row r="79" spans="1:11" ht="12.75" hidden="1">
      <c r="A79" s="1" t="s">
        <v>67</v>
      </c>
      <c r="B79" s="3">
        <v>-6913211</v>
      </c>
      <c r="C79" s="3">
        <v>12888590</v>
      </c>
      <c r="D79" s="3">
        <v>88348624</v>
      </c>
      <c r="E79" s="3">
        <v>22795623</v>
      </c>
      <c r="F79" s="3">
        <v>8694874</v>
      </c>
      <c r="G79" s="3">
        <v>8694874</v>
      </c>
      <c r="H79" s="3">
        <v>44407235</v>
      </c>
      <c r="I79" s="3">
        <v>87854304</v>
      </c>
      <c r="J79" s="3">
        <v>88084987</v>
      </c>
      <c r="K79" s="3">
        <v>88324332</v>
      </c>
    </row>
    <row r="80" spans="1:11" ht="12.75" hidden="1">
      <c r="A80" s="1" t="s">
        <v>68</v>
      </c>
      <c r="B80" s="3">
        <v>-19151132</v>
      </c>
      <c r="C80" s="3">
        <v>22423279</v>
      </c>
      <c r="D80" s="3">
        <v>94731330</v>
      </c>
      <c r="E80" s="3">
        <v>66975010</v>
      </c>
      <c r="F80" s="3">
        <v>60063811</v>
      </c>
      <c r="G80" s="3">
        <v>60063811</v>
      </c>
      <c r="H80" s="3">
        <v>120004374</v>
      </c>
      <c r="I80" s="3">
        <v>120774320</v>
      </c>
      <c r="J80" s="3">
        <v>148533587</v>
      </c>
      <c r="K80" s="3">
        <v>178273705</v>
      </c>
    </row>
    <row r="81" spans="1:11" ht="12.75" hidden="1">
      <c r="A81" s="1" t="s">
        <v>69</v>
      </c>
      <c r="B81" s="3">
        <v>4011496</v>
      </c>
      <c r="C81" s="3">
        <v>1075989</v>
      </c>
      <c r="D81" s="3">
        <v>10995574</v>
      </c>
      <c r="E81" s="3">
        <v>22461337</v>
      </c>
      <c r="F81" s="3">
        <v>22461337</v>
      </c>
      <c r="G81" s="3">
        <v>22461337</v>
      </c>
      <c r="H81" s="3">
        <v>13297773</v>
      </c>
      <c r="I81" s="3">
        <v>12153348</v>
      </c>
      <c r="J81" s="3">
        <v>12162522</v>
      </c>
      <c r="K81" s="3">
        <v>12172101</v>
      </c>
    </row>
    <row r="82" spans="1:11" ht="12.75" hidden="1">
      <c r="A82" s="1" t="s">
        <v>70</v>
      </c>
      <c r="B82" s="3">
        <v>-3973</v>
      </c>
      <c r="C82" s="3">
        <v>-9971</v>
      </c>
      <c r="D82" s="3">
        <v>-14853</v>
      </c>
      <c r="E82" s="3">
        <v>0</v>
      </c>
      <c r="F82" s="3">
        <v>0</v>
      </c>
      <c r="G82" s="3">
        <v>0</v>
      </c>
      <c r="H82" s="3">
        <v>-14853</v>
      </c>
      <c r="I82" s="3">
        <v>-14853</v>
      </c>
      <c r="J82" s="3">
        <v>-14853</v>
      </c>
      <c r="K82" s="3">
        <v>-14853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312638200</v>
      </c>
      <c r="F83" s="3">
        <v>295974135</v>
      </c>
      <c r="G83" s="3">
        <v>295974135</v>
      </c>
      <c r="H83" s="3">
        <v>335646497</v>
      </c>
      <c r="I83" s="3">
        <v>323476892</v>
      </c>
      <c r="J83" s="3">
        <v>341931329</v>
      </c>
      <c r="K83" s="3">
        <v>362058738</v>
      </c>
    </row>
    <row r="84" spans="1:11" ht="12.75" hidden="1">
      <c r="A84" s="1" t="s">
        <v>72</v>
      </c>
      <c r="B84" s="3">
        <v>-4159584</v>
      </c>
      <c r="C84" s="3">
        <v>12175940</v>
      </c>
      <c r="D84" s="3">
        <v>41867878</v>
      </c>
      <c r="E84" s="3">
        <v>90258104</v>
      </c>
      <c r="F84" s="3">
        <v>69886828</v>
      </c>
      <c r="G84" s="3">
        <v>69886828</v>
      </c>
      <c r="H84" s="3">
        <v>73647811</v>
      </c>
      <c r="I84" s="3">
        <v>84847190</v>
      </c>
      <c r="J84" s="3">
        <v>90600672</v>
      </c>
      <c r="K84" s="3">
        <v>96617550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2021-09-01T18:59:53Z</dcterms:created>
  <dcterms:modified xsi:type="dcterms:W3CDTF">2021-09-01T19:01:04Z</dcterms:modified>
  <cp:category/>
  <cp:version/>
  <cp:contentType/>
  <cp:contentStatus/>
</cp:coreProperties>
</file>